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315" windowHeight="1360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113" i="1" l="1"/>
  <c r="J112" i="1"/>
  <c r="G112" i="1"/>
  <c r="K112" i="1" s="1"/>
  <c r="K111" i="1"/>
  <c r="J111" i="1"/>
  <c r="G111" i="1"/>
  <c r="J110" i="1"/>
  <c r="K110" i="1" s="1"/>
  <c r="G110" i="1"/>
  <c r="J109" i="1"/>
  <c r="G109" i="1"/>
  <c r="K109" i="1" s="1"/>
  <c r="J108" i="1"/>
  <c r="G108" i="1"/>
  <c r="K108" i="1" s="1"/>
  <c r="K107" i="1"/>
  <c r="J107" i="1"/>
  <c r="G107" i="1"/>
  <c r="J106" i="1"/>
  <c r="K106" i="1" s="1"/>
  <c r="G106" i="1"/>
  <c r="J105" i="1"/>
  <c r="G105" i="1"/>
  <c r="K105" i="1" s="1"/>
  <c r="J104" i="1"/>
  <c r="G104" i="1"/>
  <c r="K104" i="1" s="1"/>
  <c r="K103" i="1"/>
  <c r="J103" i="1"/>
  <c r="G103" i="1"/>
  <c r="J102" i="1"/>
  <c r="K102" i="1" s="1"/>
  <c r="G102" i="1"/>
  <c r="J101" i="1"/>
  <c r="G101" i="1"/>
  <c r="K101" i="1" s="1"/>
  <c r="J100" i="1"/>
  <c r="G100" i="1"/>
  <c r="K100" i="1" s="1"/>
  <c r="K99" i="1"/>
  <c r="J99" i="1"/>
  <c r="G99" i="1"/>
  <c r="J98" i="1"/>
  <c r="K98" i="1" s="1"/>
  <c r="G98" i="1"/>
  <c r="J97" i="1"/>
  <c r="G97" i="1"/>
  <c r="K97" i="1" s="1"/>
  <c r="J96" i="1"/>
  <c r="G96" i="1"/>
  <c r="K96" i="1" s="1"/>
  <c r="K95" i="1"/>
  <c r="J95" i="1"/>
  <c r="G95" i="1"/>
  <c r="J94" i="1"/>
  <c r="K94" i="1" s="1"/>
  <c r="G94" i="1"/>
  <c r="J93" i="1"/>
  <c r="G93" i="1"/>
  <c r="K93" i="1" s="1"/>
  <c r="J92" i="1"/>
  <c r="G92" i="1"/>
  <c r="K92" i="1" s="1"/>
  <c r="K91" i="1"/>
  <c r="J91" i="1"/>
  <c r="G91" i="1"/>
  <c r="J90" i="1"/>
  <c r="K90" i="1" s="1"/>
  <c r="G90" i="1"/>
  <c r="J89" i="1"/>
  <c r="G89" i="1"/>
  <c r="K89" i="1" s="1"/>
  <c r="J88" i="1"/>
  <c r="G88" i="1"/>
  <c r="K88" i="1" s="1"/>
  <c r="K87" i="1"/>
  <c r="J87" i="1"/>
  <c r="G87" i="1"/>
  <c r="J86" i="1"/>
  <c r="K86" i="1" s="1"/>
  <c r="G86" i="1"/>
  <c r="J85" i="1"/>
  <c r="G85" i="1"/>
  <c r="K85" i="1" s="1"/>
  <c r="J84" i="1"/>
  <c r="G84" i="1"/>
  <c r="K84" i="1" s="1"/>
  <c r="K83" i="1"/>
  <c r="J83" i="1"/>
  <c r="G83" i="1"/>
  <c r="J82" i="1"/>
  <c r="K82" i="1" s="1"/>
  <c r="G82" i="1"/>
  <c r="G113" i="1" s="1"/>
  <c r="C76" i="1"/>
  <c r="K75" i="1"/>
  <c r="J75" i="1"/>
  <c r="G75" i="1"/>
  <c r="J74" i="1"/>
  <c r="K74" i="1" s="1"/>
  <c r="G74" i="1"/>
  <c r="J73" i="1"/>
  <c r="G73" i="1"/>
  <c r="K73" i="1" s="1"/>
  <c r="J72" i="1"/>
  <c r="G72" i="1"/>
  <c r="K72" i="1" s="1"/>
  <c r="K71" i="1"/>
  <c r="J71" i="1"/>
  <c r="G71" i="1"/>
  <c r="J70" i="1"/>
  <c r="K70" i="1" s="1"/>
  <c r="G70" i="1"/>
  <c r="J69" i="1"/>
  <c r="G69" i="1"/>
  <c r="K69" i="1" s="1"/>
  <c r="J68" i="1"/>
  <c r="G68" i="1"/>
  <c r="K68" i="1" s="1"/>
  <c r="K67" i="1"/>
  <c r="J67" i="1"/>
  <c r="G67" i="1"/>
  <c r="J66" i="1"/>
  <c r="K66" i="1" s="1"/>
  <c r="G66" i="1"/>
  <c r="J65" i="1"/>
  <c r="G65" i="1"/>
  <c r="K65" i="1" s="1"/>
  <c r="J64" i="1"/>
  <c r="G64" i="1"/>
  <c r="K64" i="1" s="1"/>
  <c r="K63" i="1"/>
  <c r="J63" i="1"/>
  <c r="G63" i="1"/>
  <c r="J62" i="1"/>
  <c r="K62" i="1" s="1"/>
  <c r="G62" i="1"/>
  <c r="J61" i="1"/>
  <c r="G61" i="1"/>
  <c r="K61" i="1" s="1"/>
  <c r="J60" i="1"/>
  <c r="G60" i="1"/>
  <c r="K60" i="1" s="1"/>
  <c r="K59" i="1"/>
  <c r="J59" i="1"/>
  <c r="G59" i="1"/>
  <c r="J58" i="1"/>
  <c r="K58" i="1" s="1"/>
  <c r="G58" i="1"/>
  <c r="J57" i="1"/>
  <c r="G57" i="1"/>
  <c r="K57" i="1" s="1"/>
  <c r="J56" i="1"/>
  <c r="G56" i="1"/>
  <c r="K56" i="1" s="1"/>
  <c r="K55" i="1"/>
  <c r="J55" i="1"/>
  <c r="G55" i="1"/>
  <c r="J54" i="1"/>
  <c r="G54" i="1"/>
  <c r="K54" i="1" s="1"/>
  <c r="J53" i="1"/>
  <c r="G53" i="1"/>
  <c r="K53" i="1" s="1"/>
  <c r="J52" i="1"/>
  <c r="G52" i="1"/>
  <c r="K52" i="1" s="1"/>
  <c r="K51" i="1"/>
  <c r="J51" i="1"/>
  <c r="G51" i="1"/>
  <c r="J50" i="1"/>
  <c r="K50" i="1" s="1"/>
  <c r="G50" i="1"/>
  <c r="J49" i="1"/>
  <c r="G49" i="1"/>
  <c r="K49" i="1" s="1"/>
  <c r="J48" i="1"/>
  <c r="G48" i="1"/>
  <c r="K48" i="1" s="1"/>
  <c r="K47" i="1"/>
  <c r="J47" i="1"/>
  <c r="G47" i="1"/>
  <c r="J46" i="1"/>
  <c r="K46" i="1" s="1"/>
  <c r="G46" i="1"/>
  <c r="G76" i="1" s="1"/>
  <c r="C40" i="1"/>
  <c r="K39" i="1"/>
  <c r="J39" i="1"/>
  <c r="G39" i="1"/>
  <c r="J38" i="1"/>
  <c r="K38" i="1" s="1"/>
  <c r="G38" i="1"/>
  <c r="J37" i="1"/>
  <c r="G37" i="1"/>
  <c r="K37" i="1" s="1"/>
  <c r="J36" i="1"/>
  <c r="G36" i="1"/>
  <c r="K36" i="1" s="1"/>
  <c r="K35" i="1"/>
  <c r="J35" i="1"/>
  <c r="G35" i="1"/>
  <c r="J34" i="1"/>
  <c r="K34" i="1" s="1"/>
  <c r="G34" i="1"/>
  <c r="J33" i="1"/>
  <c r="G33" i="1"/>
  <c r="K33" i="1" s="1"/>
  <c r="J32" i="1"/>
  <c r="G32" i="1"/>
  <c r="K32" i="1" s="1"/>
  <c r="K31" i="1"/>
  <c r="J31" i="1"/>
  <c r="G31" i="1"/>
  <c r="J30" i="1"/>
  <c r="K30" i="1" s="1"/>
  <c r="G30" i="1"/>
  <c r="J29" i="1"/>
  <c r="G29" i="1"/>
  <c r="K29" i="1" s="1"/>
  <c r="J28" i="1"/>
  <c r="G28" i="1"/>
  <c r="K28" i="1" s="1"/>
  <c r="K27" i="1"/>
  <c r="J27" i="1"/>
  <c r="G27" i="1"/>
  <c r="J26" i="1"/>
  <c r="K26" i="1" s="1"/>
  <c r="G26" i="1"/>
  <c r="J25" i="1"/>
  <c r="G25" i="1"/>
  <c r="K25" i="1" s="1"/>
  <c r="J24" i="1"/>
  <c r="G24" i="1"/>
  <c r="K24" i="1" s="1"/>
  <c r="K23" i="1"/>
  <c r="J23" i="1"/>
  <c r="G23" i="1"/>
  <c r="J22" i="1"/>
  <c r="K22" i="1" s="1"/>
  <c r="G22" i="1"/>
  <c r="J21" i="1"/>
  <c r="G21" i="1"/>
  <c r="K21" i="1" s="1"/>
  <c r="J20" i="1"/>
  <c r="G20" i="1"/>
  <c r="K20" i="1" s="1"/>
  <c r="K19" i="1"/>
  <c r="J19" i="1"/>
  <c r="G19" i="1"/>
  <c r="J18" i="1"/>
  <c r="K18" i="1" s="1"/>
  <c r="G18" i="1"/>
  <c r="J17" i="1"/>
  <c r="G17" i="1"/>
  <c r="K17" i="1" s="1"/>
  <c r="K16" i="1"/>
  <c r="J16" i="1"/>
  <c r="J15" i="1"/>
  <c r="K15" i="1" s="1"/>
  <c r="G15" i="1"/>
  <c r="J14" i="1"/>
  <c r="G14" i="1"/>
  <c r="K14" i="1" s="1"/>
  <c r="J13" i="1"/>
  <c r="G13" i="1"/>
  <c r="K13" i="1" s="1"/>
  <c r="K12" i="1"/>
  <c r="J12" i="1"/>
  <c r="G12" i="1"/>
  <c r="J11" i="1"/>
  <c r="K11" i="1" s="1"/>
  <c r="G11" i="1"/>
  <c r="J10" i="1"/>
  <c r="G10" i="1"/>
  <c r="K10" i="1" s="1"/>
  <c r="J9" i="1"/>
  <c r="J40" i="1" s="1"/>
  <c r="J42" i="1" s="1"/>
  <c r="J44" i="1" s="1"/>
  <c r="G9" i="1"/>
  <c r="K9" i="1" s="1"/>
  <c r="G78" i="1" l="1"/>
  <c r="G80" i="1" s="1"/>
  <c r="G115" i="1"/>
  <c r="G117" i="1" s="1"/>
  <c r="K117" i="1" s="1"/>
  <c r="K122" i="1" s="1"/>
  <c r="G40" i="1"/>
  <c r="J113" i="1"/>
  <c r="J115" i="1" s="1"/>
  <c r="J117" i="1" s="1"/>
  <c r="J76" i="1"/>
  <c r="J78" i="1" s="1"/>
  <c r="J80" i="1" s="1"/>
  <c r="K76" i="1" l="1"/>
  <c r="K78" i="1" s="1"/>
  <c r="G42" i="1"/>
  <c r="G44" i="1" s="1"/>
  <c r="K44" i="1" s="1"/>
  <c r="K120" i="1" s="1"/>
  <c r="K123" i="1" s="1"/>
  <c r="K40" i="1"/>
  <c r="K42" i="1" s="1"/>
  <c r="K80" i="1"/>
  <c r="K121" i="1" s="1"/>
  <c r="K113" i="1"/>
  <c r="K115" i="1" s="1"/>
</calcChain>
</file>

<file path=xl/sharedStrings.xml><?xml version="1.0" encoding="utf-8"?>
<sst xmlns="http://schemas.openxmlformats.org/spreadsheetml/2006/main" count="97" uniqueCount="36">
  <si>
    <t>Fiktive Wertlager-Rechnung für das 4. Quartal 2017 mit einem Anfangsbestand von 0</t>
  </si>
  <si>
    <t>Datum</t>
  </si>
  <si>
    <t>Tage</t>
  </si>
  <si>
    <t>Geschäftsvorfall</t>
  </si>
  <si>
    <t>Bestand</t>
  </si>
  <si>
    <t>Ankaufskurs</t>
  </si>
  <si>
    <t>Lagerbestandswert</t>
  </si>
  <si>
    <t>Feingold (g)</t>
  </si>
  <si>
    <t>Gold €</t>
  </si>
  <si>
    <t>Feinsilber (kg)</t>
  </si>
  <si>
    <t>Silber €</t>
  </si>
  <si>
    <t>Gesamt €</t>
  </si>
  <si>
    <t>(Gelb=Kein Handel)</t>
  </si>
  <si>
    <t>Wochenende</t>
  </si>
  <si>
    <t>Feiertag</t>
  </si>
  <si>
    <t>Erwerb 3.000 g Gold</t>
  </si>
  <si>
    <t>Erwerb 50 kg Silber</t>
  </si>
  <si>
    <t>Erwerb 12.000 g Gold</t>
  </si>
  <si>
    <t>Erwerb 100 kg Silber</t>
  </si>
  <si>
    <t>Anzahl Tage:</t>
  </si>
  <si>
    <t>Gesamt:</t>
  </si>
  <si>
    <t>: 31 Tage</t>
  </si>
  <si>
    <t>Durchschnittswert:</t>
  </si>
  <si>
    <t>&lt; 500.000 €, Staffel 1:</t>
  </si>
  <si>
    <t>Gebühr (Monat):</t>
  </si>
  <si>
    <t>Verkauf 75 kg Silber</t>
  </si>
  <si>
    <t>: 30 Tage</t>
  </si>
  <si>
    <t>&gt; 500.000 €, Staffel 2:</t>
  </si>
  <si>
    <t>Kauf 75 kg Silber</t>
  </si>
  <si>
    <t>Kauf 2.000 g Gold</t>
  </si>
  <si>
    <t>&gt; 1.000.000 €, Staffel 3:</t>
  </si>
  <si>
    <t>WL-Gebühr Oktober</t>
  </si>
  <si>
    <t>WL-Gebühr November</t>
  </si>
  <si>
    <t>WL-Gebühr Dezember</t>
  </si>
  <si>
    <t>WL-Rechnung für das 4. Quartal 2017</t>
  </si>
  <si>
    <t>Saldovortrag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</si>
</sst>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0" fontId="6" fillId="0" borderId="0" xfId="0" applyFont="1"/>
    <xf numFmtId="0" fontId="8" fillId="0" borderId="0" xfId="0" applyFont="1"/>
    <xf numFmtId="4" fontId="9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2" fontId="9" fillId="0" borderId="10" xfId="0" applyNumberFormat="1" applyFont="1" applyBorder="1" applyAlignment="1">
      <alignment horizontal="right" vertical="center"/>
    </xf>
    <xf numFmtId="2" fontId="9" fillId="0" borderId="10" xfId="0" applyNumberFormat="1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8" fillId="0" borderId="0" xfId="0" applyNumberFormat="1" applyFont="1" applyBorder="1"/>
    <xf numFmtId="0" fontId="8" fillId="0" borderId="0" xfId="0" applyFont="1" applyBorder="1"/>
    <xf numFmtId="2" fontId="8" fillId="0" borderId="0" xfId="0" applyNumberFormat="1" applyFont="1" applyBorder="1"/>
    <xf numFmtId="0" fontId="5" fillId="0" borderId="0" xfId="0" applyFont="1"/>
    <xf numFmtId="4" fontId="5" fillId="0" borderId="0" xfId="0" applyNumberFormat="1" applyFont="1"/>
    <xf numFmtId="2" fontId="5" fillId="0" borderId="0" xfId="0" applyNumberFormat="1" applyFont="1"/>
    <xf numFmtId="14" fontId="10" fillId="5" borderId="10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4" fontId="0" fillId="0" borderId="0" xfId="1" applyFont="1"/>
    <xf numFmtId="164" fontId="0" fillId="0" borderId="0" xfId="0" applyNumberFormat="1"/>
    <xf numFmtId="14" fontId="0" fillId="0" borderId="10" xfId="0" applyNumberFormat="1" applyBorder="1" applyAlignment="1">
      <alignment horizontal="center" vertical="center"/>
    </xf>
    <xf numFmtId="14" fontId="0" fillId="5" borderId="10" xfId="0" applyNumberFormat="1" applyFill="1" applyBorder="1" applyAlignment="1">
      <alignment horizontal="center" vertical="center"/>
    </xf>
    <xf numFmtId="0" fontId="0" fillId="6" borderId="0" xfId="0" applyFill="1"/>
    <xf numFmtId="0" fontId="2" fillId="7" borderId="0" xfId="3" applyFill="1"/>
    <xf numFmtId="0" fontId="0" fillId="0" borderId="12" xfId="0" applyBorder="1" applyAlignment="1">
      <alignment horizontal="center" vertical="center"/>
    </xf>
    <xf numFmtId="44" fontId="0" fillId="0" borderId="7" xfId="1" applyFont="1" applyBorder="1"/>
    <xf numFmtId="164" fontId="0" fillId="0" borderId="7" xfId="0" applyNumberFormat="1" applyBorder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13" xfId="0" applyNumberFormat="1" applyFont="1" applyBorder="1"/>
    <xf numFmtId="164" fontId="0" fillId="0" borderId="14" xfId="0" applyNumberFormat="1" applyFont="1" applyBorder="1"/>
    <xf numFmtId="164" fontId="5" fillId="0" borderId="14" xfId="0" applyNumberFormat="1" applyFont="1" applyBorder="1"/>
    <xf numFmtId="2" fontId="0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0" fillId="0" borderId="15" xfId="0" applyFont="1" applyBorder="1"/>
    <xf numFmtId="164" fontId="0" fillId="0" borderId="16" xfId="0" applyNumberFormat="1" applyFont="1" applyBorder="1"/>
    <xf numFmtId="164" fontId="0" fillId="0" borderId="17" xfId="0" applyNumberFormat="1" applyFont="1" applyBorder="1"/>
    <xf numFmtId="44" fontId="5" fillId="0" borderId="16" xfId="1" applyFont="1" applyBorder="1"/>
    <xf numFmtId="0" fontId="0" fillId="0" borderId="18" xfId="0" applyFont="1" applyBorder="1"/>
    <xf numFmtId="165" fontId="1" fillId="0" borderId="19" xfId="2" applyNumberFormat="1" applyFont="1" applyBorder="1"/>
    <xf numFmtId="165" fontId="1" fillId="0" borderId="10" xfId="2" applyNumberFormat="1" applyFont="1" applyBorder="1"/>
    <xf numFmtId="0" fontId="8" fillId="0" borderId="5" xfId="0" applyFont="1" applyBorder="1"/>
    <xf numFmtId="0" fontId="0" fillId="0" borderId="20" xfId="0" applyFont="1" applyBorder="1"/>
    <xf numFmtId="44" fontId="1" fillId="0" borderId="21" xfId="1" applyFont="1" applyBorder="1"/>
    <xf numFmtId="44" fontId="1" fillId="0" borderId="22" xfId="1" applyFont="1" applyBorder="1"/>
    <xf numFmtId="44" fontId="11" fillId="0" borderId="23" xfId="1" applyFont="1" applyBorder="1"/>
    <xf numFmtId="0" fontId="0" fillId="7" borderId="0" xfId="0" applyFill="1" applyAlignment="1">
      <alignment horizontal="center" vertical="center"/>
    </xf>
    <xf numFmtId="14" fontId="0" fillId="7" borderId="10" xfId="0" applyNumberFormat="1" applyFill="1" applyBorder="1" applyAlignment="1">
      <alignment horizontal="center" vertical="center"/>
    </xf>
    <xf numFmtId="0" fontId="0" fillId="8" borderId="0" xfId="0" applyFill="1"/>
    <xf numFmtId="0" fontId="0" fillId="7" borderId="0" xfId="0" applyFill="1"/>
    <xf numFmtId="0" fontId="0" fillId="0" borderId="0" xfId="0" applyFont="1"/>
    <xf numFmtId="0" fontId="3" fillId="7" borderId="0" xfId="4" applyFill="1"/>
    <xf numFmtId="0" fontId="5" fillId="0" borderId="0" xfId="0" applyFont="1" applyAlignment="1">
      <alignment horizontal="left" vertical="center"/>
    </xf>
    <xf numFmtId="44" fontId="11" fillId="0" borderId="0" xfId="1" applyFont="1" applyBorder="1"/>
    <xf numFmtId="44" fontId="5" fillId="0" borderId="0" xfId="0" applyNumberFormat="1" applyFont="1"/>
    <xf numFmtId="0" fontId="5" fillId="0" borderId="7" xfId="0" applyFont="1" applyBorder="1" applyAlignment="1">
      <alignment horizontal="left" vertical="center"/>
    </xf>
    <xf numFmtId="44" fontId="5" fillId="0" borderId="7" xfId="0" applyNumberFormat="1" applyFont="1" applyBorder="1"/>
    <xf numFmtId="44" fontId="5" fillId="0" borderId="25" xfId="0" applyNumberFormat="1" applyFont="1" applyBorder="1"/>
    <xf numFmtId="0" fontId="10" fillId="5" borderId="10" xfId="5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</cellXfs>
  <cellStyles count="6">
    <cellStyle name="Gut" xfId="3" builtinId="26"/>
    <cellStyle name="Neutral" xfId="5" builtinId="28"/>
    <cellStyle name="Prozent" xfId="2" builtinId="5"/>
    <cellStyle name="Schlecht" xfId="4" builtinId="27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topLeftCell="A85" workbookViewId="0">
      <selection activeCell="D18" sqref="D18"/>
    </sheetView>
  </sheetViews>
  <sheetFormatPr baseColWidth="10" defaultRowHeight="15" x14ac:dyDescent="0.25"/>
  <cols>
    <col min="1" max="1" width="1.7109375" customWidth="1"/>
    <col min="4" max="4" width="25.85546875" bestFit="1" customWidth="1"/>
    <col min="6" max="6" width="21" bestFit="1" customWidth="1"/>
    <col min="7" max="7" width="18.85546875" bestFit="1" customWidth="1"/>
    <col min="8" max="8" width="14.140625" bestFit="1" customWidth="1"/>
    <col min="9" max="9" width="21.42578125" bestFit="1" customWidth="1"/>
    <col min="10" max="11" width="18.85546875" bestFit="1" customWidth="1"/>
  </cols>
  <sheetData>
    <row r="1" spans="1:11" ht="15.75" thickBot="1" x14ac:dyDescent="0.3">
      <c r="C1" s="1"/>
      <c r="E1" s="2"/>
      <c r="G1" s="3"/>
      <c r="J1" s="3"/>
      <c r="K1" s="3"/>
    </row>
    <row r="2" spans="1:11" ht="18.75" x14ac:dyDescent="0.3">
      <c r="A2" s="4"/>
      <c r="B2" s="61" t="s">
        <v>0</v>
      </c>
      <c r="C2" s="62"/>
      <c r="D2" s="62"/>
      <c r="E2" s="62"/>
      <c r="F2" s="62"/>
      <c r="G2" s="62"/>
      <c r="H2" s="62"/>
      <c r="I2" s="62"/>
      <c r="J2" s="62"/>
      <c r="K2" s="63"/>
    </row>
    <row r="3" spans="1:11" ht="18.75" x14ac:dyDescent="0.3">
      <c r="A3" s="4"/>
      <c r="B3" s="64"/>
      <c r="C3" s="65"/>
      <c r="D3" s="65"/>
      <c r="E3" s="65"/>
      <c r="F3" s="65"/>
      <c r="G3" s="65"/>
      <c r="H3" s="65"/>
      <c r="I3" s="65"/>
      <c r="J3" s="65"/>
      <c r="K3" s="66"/>
    </row>
    <row r="4" spans="1:11" x14ac:dyDescent="0.25">
      <c r="B4" s="67"/>
      <c r="C4" s="68"/>
      <c r="D4" s="68"/>
      <c r="E4" s="68"/>
      <c r="F4" s="68"/>
      <c r="G4" s="68"/>
      <c r="H4" s="68"/>
      <c r="I4" s="68"/>
      <c r="J4" s="68"/>
      <c r="K4" s="69"/>
    </row>
    <row r="5" spans="1:11" ht="15.75" x14ac:dyDescent="0.25">
      <c r="A5" s="5"/>
      <c r="B5" s="70" t="s">
        <v>1</v>
      </c>
      <c r="C5" s="72" t="s">
        <v>2</v>
      </c>
      <c r="D5" s="70" t="s">
        <v>3</v>
      </c>
      <c r="E5" s="6" t="s">
        <v>4</v>
      </c>
      <c r="F5" s="7" t="s">
        <v>5</v>
      </c>
      <c r="G5" s="8" t="s">
        <v>6</v>
      </c>
      <c r="H5" s="7" t="s">
        <v>4</v>
      </c>
      <c r="I5" s="7" t="s">
        <v>5</v>
      </c>
      <c r="J5" s="8" t="s">
        <v>6</v>
      </c>
      <c r="K5" s="9" t="s">
        <v>6</v>
      </c>
    </row>
    <row r="6" spans="1:11" ht="15.75" x14ac:dyDescent="0.25">
      <c r="B6" s="71"/>
      <c r="C6" s="72"/>
      <c r="D6" s="71"/>
      <c r="E6" s="6" t="s">
        <v>7</v>
      </c>
      <c r="F6" s="7" t="s">
        <v>7</v>
      </c>
      <c r="G6" s="8" t="s">
        <v>8</v>
      </c>
      <c r="H6" s="7" t="s">
        <v>9</v>
      </c>
      <c r="I6" s="7" t="s">
        <v>9</v>
      </c>
      <c r="J6" s="8" t="s">
        <v>10</v>
      </c>
      <c r="K6" s="8" t="s">
        <v>11</v>
      </c>
    </row>
    <row r="7" spans="1:11" ht="30" x14ac:dyDescent="0.25">
      <c r="B7" s="60" t="s">
        <v>12</v>
      </c>
      <c r="C7" s="10"/>
      <c r="D7" s="11"/>
      <c r="E7" s="12"/>
      <c r="F7" s="13"/>
      <c r="G7" s="14"/>
      <c r="H7" s="13"/>
      <c r="I7" s="13"/>
      <c r="J7" s="14"/>
      <c r="K7" s="14"/>
    </row>
    <row r="8" spans="1:11" x14ac:dyDescent="0.25">
      <c r="D8" s="30" t="s">
        <v>35</v>
      </c>
      <c r="E8" s="16">
        <v>0</v>
      </c>
      <c r="F8" s="15"/>
      <c r="G8" s="3"/>
      <c r="H8" s="17">
        <v>0</v>
      </c>
    </row>
    <row r="9" spans="1:11" x14ac:dyDescent="0.25">
      <c r="B9" s="18">
        <v>43009</v>
      </c>
      <c r="C9" s="1">
        <v>1</v>
      </c>
      <c r="D9" s="19" t="s">
        <v>13</v>
      </c>
      <c r="E9" s="2">
        <v>0</v>
      </c>
      <c r="F9" s="20">
        <v>35.04</v>
      </c>
      <c r="G9" s="21">
        <f>E9*F9</f>
        <v>0</v>
      </c>
      <c r="H9" s="3">
        <v>0</v>
      </c>
      <c r="I9" s="20">
        <v>459</v>
      </c>
      <c r="J9" s="20">
        <f t="shared" ref="J9:J39" si="0">H9*I9</f>
        <v>0</v>
      </c>
      <c r="K9" s="20">
        <f>G9+J9</f>
        <v>0</v>
      </c>
    </row>
    <row r="10" spans="1:11" x14ac:dyDescent="0.25">
      <c r="B10" s="22">
        <v>43010</v>
      </c>
      <c r="C10" s="1">
        <v>1</v>
      </c>
      <c r="E10" s="2">
        <v>0</v>
      </c>
      <c r="F10" s="20">
        <v>34.82</v>
      </c>
      <c r="G10" s="21">
        <f t="shared" ref="G10:G39" si="1">E10*F10</f>
        <v>0</v>
      </c>
      <c r="H10" s="3">
        <v>0</v>
      </c>
      <c r="I10" s="20">
        <v>455.1</v>
      </c>
      <c r="J10" s="20">
        <f t="shared" si="0"/>
        <v>0</v>
      </c>
      <c r="K10" s="20">
        <f t="shared" ref="K10:K40" si="2">G10+J10</f>
        <v>0</v>
      </c>
    </row>
    <row r="11" spans="1:11" x14ac:dyDescent="0.25">
      <c r="B11" s="18">
        <v>43011</v>
      </c>
      <c r="C11" s="1">
        <v>1</v>
      </c>
      <c r="D11" s="19" t="s">
        <v>14</v>
      </c>
      <c r="E11" s="2">
        <v>0</v>
      </c>
      <c r="F11" s="20">
        <v>34.82</v>
      </c>
      <c r="G11" s="21">
        <f t="shared" si="1"/>
        <v>0</v>
      </c>
      <c r="H11" s="3">
        <v>0</v>
      </c>
      <c r="I11" s="20">
        <v>455.1</v>
      </c>
      <c r="J11" s="20">
        <f t="shared" si="0"/>
        <v>0</v>
      </c>
      <c r="K11" s="20">
        <f t="shared" si="2"/>
        <v>0</v>
      </c>
    </row>
    <row r="12" spans="1:11" x14ac:dyDescent="0.25">
      <c r="B12" s="22">
        <v>43012</v>
      </c>
      <c r="C12" s="1">
        <v>1</v>
      </c>
      <c r="E12" s="2">
        <v>0</v>
      </c>
      <c r="F12" s="20">
        <v>34.89</v>
      </c>
      <c r="G12" s="21">
        <f t="shared" si="1"/>
        <v>0</v>
      </c>
      <c r="H12" s="3">
        <v>0</v>
      </c>
      <c r="I12" s="20">
        <v>459.3</v>
      </c>
      <c r="J12" s="20">
        <f t="shared" si="0"/>
        <v>0</v>
      </c>
      <c r="K12" s="20">
        <f t="shared" si="2"/>
        <v>0</v>
      </c>
    </row>
    <row r="13" spans="1:11" x14ac:dyDescent="0.25">
      <c r="B13" s="22">
        <v>43013</v>
      </c>
      <c r="C13" s="1">
        <v>1</v>
      </c>
      <c r="E13" s="2">
        <v>0</v>
      </c>
      <c r="F13" s="20">
        <v>34.94</v>
      </c>
      <c r="G13" s="21">
        <f t="shared" si="1"/>
        <v>0</v>
      </c>
      <c r="H13" s="3">
        <v>0</v>
      </c>
      <c r="I13" s="20">
        <v>456.1</v>
      </c>
      <c r="J13" s="20">
        <f t="shared" si="0"/>
        <v>0</v>
      </c>
      <c r="K13" s="20">
        <f t="shared" si="2"/>
        <v>0</v>
      </c>
    </row>
    <row r="14" spans="1:11" x14ac:dyDescent="0.25">
      <c r="B14" s="22">
        <v>43014</v>
      </c>
      <c r="C14" s="1">
        <v>1</v>
      </c>
      <c r="E14" s="2">
        <v>0</v>
      </c>
      <c r="F14" s="20">
        <v>34.81</v>
      </c>
      <c r="G14" s="21">
        <f t="shared" si="1"/>
        <v>0</v>
      </c>
      <c r="H14" s="3">
        <v>0</v>
      </c>
      <c r="I14" s="20">
        <v>456.5</v>
      </c>
      <c r="J14" s="20">
        <f t="shared" si="0"/>
        <v>0</v>
      </c>
      <c r="K14" s="20">
        <f t="shared" si="2"/>
        <v>0</v>
      </c>
    </row>
    <row r="15" spans="1:11" x14ac:dyDescent="0.25">
      <c r="B15" s="23">
        <v>43015</v>
      </c>
      <c r="C15" s="1">
        <v>1</v>
      </c>
      <c r="D15" s="19" t="s">
        <v>13</v>
      </c>
      <c r="E15" s="2">
        <v>0</v>
      </c>
      <c r="F15" s="20">
        <v>34.81</v>
      </c>
      <c r="G15" s="21">
        <f t="shared" si="1"/>
        <v>0</v>
      </c>
      <c r="H15" s="3">
        <v>0</v>
      </c>
      <c r="I15" s="20">
        <v>456.5</v>
      </c>
      <c r="J15" s="20">
        <f t="shared" si="0"/>
        <v>0</v>
      </c>
      <c r="K15" s="20">
        <f t="shared" si="2"/>
        <v>0</v>
      </c>
    </row>
    <row r="16" spans="1:11" x14ac:dyDescent="0.25">
      <c r="B16" s="23">
        <v>43016</v>
      </c>
      <c r="C16" s="1">
        <v>1</v>
      </c>
      <c r="D16" s="19" t="s">
        <v>13</v>
      </c>
      <c r="E16" s="2">
        <v>0</v>
      </c>
      <c r="F16" s="20">
        <v>34.81</v>
      </c>
      <c r="G16" s="21">
        <v>0</v>
      </c>
      <c r="H16" s="3">
        <v>0</v>
      </c>
      <c r="I16" s="20">
        <v>456.5</v>
      </c>
      <c r="J16" s="20">
        <f t="shared" si="0"/>
        <v>0</v>
      </c>
      <c r="K16" s="20">
        <f t="shared" si="2"/>
        <v>0</v>
      </c>
    </row>
    <row r="17" spans="2:11" x14ac:dyDescent="0.25">
      <c r="B17" s="22">
        <v>43017</v>
      </c>
      <c r="C17" s="1">
        <v>1</v>
      </c>
      <c r="D17" s="24" t="s">
        <v>15</v>
      </c>
      <c r="E17" s="2">
        <v>3000</v>
      </c>
      <c r="F17" s="20">
        <v>35.06</v>
      </c>
      <c r="G17" s="21">
        <f t="shared" si="1"/>
        <v>105180</v>
      </c>
      <c r="H17" s="3">
        <v>0</v>
      </c>
      <c r="I17" s="20">
        <v>461.9</v>
      </c>
      <c r="J17" s="20">
        <f t="shared" si="0"/>
        <v>0</v>
      </c>
      <c r="K17" s="20">
        <f t="shared" si="2"/>
        <v>105180</v>
      </c>
    </row>
    <row r="18" spans="2:11" x14ac:dyDescent="0.25">
      <c r="B18" s="22">
        <v>43018</v>
      </c>
      <c r="C18" s="1">
        <v>1</v>
      </c>
      <c r="D18" s="25"/>
      <c r="E18" s="2">
        <v>3000</v>
      </c>
      <c r="F18" s="20">
        <v>35.159999999999997</v>
      </c>
      <c r="G18" s="21">
        <f t="shared" si="1"/>
        <v>105479.99999999999</v>
      </c>
      <c r="H18" s="3">
        <v>0</v>
      </c>
      <c r="I18" s="20">
        <v>466.5</v>
      </c>
      <c r="J18" s="20">
        <f t="shared" si="0"/>
        <v>0</v>
      </c>
      <c r="K18" s="20">
        <f t="shared" si="2"/>
        <v>105479.99999999999</v>
      </c>
    </row>
    <row r="19" spans="2:11" x14ac:dyDescent="0.25">
      <c r="B19" s="22">
        <v>43019</v>
      </c>
      <c r="C19" s="1">
        <v>1</v>
      </c>
      <c r="E19" s="2">
        <v>3000</v>
      </c>
      <c r="F19" s="20">
        <v>35.020000000000003</v>
      </c>
      <c r="G19" s="21">
        <f t="shared" si="1"/>
        <v>105060.00000000001</v>
      </c>
      <c r="H19" s="3">
        <v>0</v>
      </c>
      <c r="I19" s="20">
        <v>466.3</v>
      </c>
      <c r="J19" s="20">
        <f t="shared" si="0"/>
        <v>0</v>
      </c>
      <c r="K19" s="20">
        <f t="shared" si="2"/>
        <v>105060.00000000001</v>
      </c>
    </row>
    <row r="20" spans="2:11" x14ac:dyDescent="0.25">
      <c r="B20" s="22">
        <v>43020</v>
      </c>
      <c r="C20" s="1">
        <v>1</v>
      </c>
      <c r="D20" s="24" t="s">
        <v>16</v>
      </c>
      <c r="E20" s="2">
        <v>3000</v>
      </c>
      <c r="F20" s="20">
        <v>35.06</v>
      </c>
      <c r="G20" s="21">
        <f t="shared" si="1"/>
        <v>105180</v>
      </c>
      <c r="H20" s="3">
        <v>50</v>
      </c>
      <c r="I20" s="20">
        <v>466.8</v>
      </c>
      <c r="J20" s="20">
        <f t="shared" si="0"/>
        <v>23340</v>
      </c>
      <c r="K20" s="20">
        <f t="shared" si="2"/>
        <v>128520</v>
      </c>
    </row>
    <row r="21" spans="2:11" x14ac:dyDescent="0.25">
      <c r="B21" s="22">
        <v>43021</v>
      </c>
      <c r="C21" s="1">
        <v>1</v>
      </c>
      <c r="E21" s="2">
        <v>3000</v>
      </c>
      <c r="F21" s="20">
        <v>35.11</v>
      </c>
      <c r="G21" s="21">
        <f t="shared" si="1"/>
        <v>105330</v>
      </c>
      <c r="H21" s="3">
        <v>50</v>
      </c>
      <c r="I21" s="20">
        <v>468.4</v>
      </c>
      <c r="J21" s="20">
        <f t="shared" si="0"/>
        <v>23420</v>
      </c>
      <c r="K21" s="20">
        <f t="shared" si="2"/>
        <v>128750</v>
      </c>
    </row>
    <row r="22" spans="2:11" x14ac:dyDescent="0.25">
      <c r="B22" s="23">
        <v>43022</v>
      </c>
      <c r="C22" s="1">
        <v>1</v>
      </c>
      <c r="D22" s="19" t="s">
        <v>13</v>
      </c>
      <c r="E22" s="2">
        <v>3000</v>
      </c>
      <c r="F22" s="20">
        <v>35.11</v>
      </c>
      <c r="G22" s="21">
        <f t="shared" si="1"/>
        <v>105330</v>
      </c>
      <c r="H22" s="3">
        <v>50</v>
      </c>
      <c r="I22" s="20">
        <v>468.4</v>
      </c>
      <c r="J22" s="20">
        <f t="shared" si="0"/>
        <v>23420</v>
      </c>
      <c r="K22" s="20">
        <f t="shared" si="2"/>
        <v>128750</v>
      </c>
    </row>
    <row r="23" spans="2:11" x14ac:dyDescent="0.25">
      <c r="B23" s="23">
        <v>43023</v>
      </c>
      <c r="C23" s="1">
        <v>1</v>
      </c>
      <c r="D23" s="19" t="s">
        <v>13</v>
      </c>
      <c r="E23" s="2">
        <v>3000</v>
      </c>
      <c r="F23" s="20">
        <v>35.11</v>
      </c>
      <c r="G23" s="21">
        <f t="shared" si="1"/>
        <v>105330</v>
      </c>
      <c r="H23" s="3">
        <v>50</v>
      </c>
      <c r="I23" s="20">
        <v>468.4</v>
      </c>
      <c r="J23" s="20">
        <f t="shared" si="0"/>
        <v>23420</v>
      </c>
      <c r="K23" s="20">
        <f t="shared" si="2"/>
        <v>128750</v>
      </c>
    </row>
    <row r="24" spans="2:11" x14ac:dyDescent="0.25">
      <c r="B24" s="22">
        <v>43024</v>
      </c>
      <c r="C24" s="1">
        <v>1</v>
      </c>
      <c r="E24" s="2">
        <v>3000</v>
      </c>
      <c r="F24" s="20">
        <v>35.5</v>
      </c>
      <c r="G24" s="21">
        <f t="shared" si="1"/>
        <v>106500</v>
      </c>
      <c r="H24" s="3">
        <v>50</v>
      </c>
      <c r="I24" s="20">
        <v>474.8</v>
      </c>
      <c r="J24" s="20">
        <f t="shared" si="0"/>
        <v>23740</v>
      </c>
      <c r="K24" s="20">
        <f t="shared" si="2"/>
        <v>130240</v>
      </c>
    </row>
    <row r="25" spans="2:11" x14ac:dyDescent="0.25">
      <c r="B25" s="22">
        <v>43025</v>
      </c>
      <c r="C25" s="1">
        <v>1</v>
      </c>
      <c r="E25" s="2">
        <v>3000</v>
      </c>
      <c r="F25" s="20">
        <v>35.18</v>
      </c>
      <c r="G25" s="21">
        <f t="shared" si="1"/>
        <v>105540</v>
      </c>
      <c r="H25" s="3">
        <v>50</v>
      </c>
      <c r="I25" s="20">
        <v>467.2</v>
      </c>
      <c r="J25" s="20">
        <f t="shared" si="0"/>
        <v>23360</v>
      </c>
      <c r="K25" s="20">
        <f t="shared" si="2"/>
        <v>128900</v>
      </c>
    </row>
    <row r="26" spans="2:11" x14ac:dyDescent="0.25">
      <c r="B26" s="22">
        <v>43026</v>
      </c>
      <c r="C26" s="1">
        <v>1</v>
      </c>
      <c r="D26" s="24" t="s">
        <v>17</v>
      </c>
      <c r="E26" s="2">
        <v>15000</v>
      </c>
      <c r="F26" s="20">
        <v>34.950000000000003</v>
      </c>
      <c r="G26" s="21">
        <f t="shared" si="1"/>
        <v>524250.00000000006</v>
      </c>
      <c r="H26" s="3">
        <v>50</v>
      </c>
      <c r="I26" s="20">
        <v>462.4</v>
      </c>
      <c r="J26" s="20">
        <f t="shared" si="0"/>
        <v>23120</v>
      </c>
      <c r="K26" s="20">
        <f t="shared" si="2"/>
        <v>547370</v>
      </c>
    </row>
    <row r="27" spans="2:11" x14ac:dyDescent="0.25">
      <c r="B27" s="22">
        <v>43027</v>
      </c>
      <c r="C27" s="1">
        <v>1</v>
      </c>
      <c r="D27" s="24" t="s">
        <v>18</v>
      </c>
      <c r="E27" s="2">
        <v>15000</v>
      </c>
      <c r="F27" s="20">
        <v>34.909999999999997</v>
      </c>
      <c r="G27" s="21">
        <f t="shared" si="1"/>
        <v>523649.99999999994</v>
      </c>
      <c r="H27" s="3">
        <v>150</v>
      </c>
      <c r="I27" s="20">
        <v>463.5</v>
      </c>
      <c r="J27" s="20">
        <f t="shared" si="0"/>
        <v>69525</v>
      </c>
      <c r="K27" s="20">
        <f t="shared" si="2"/>
        <v>593175</v>
      </c>
    </row>
    <row r="28" spans="2:11" x14ac:dyDescent="0.25">
      <c r="B28" s="22">
        <v>43028</v>
      </c>
      <c r="C28" s="1">
        <v>1</v>
      </c>
      <c r="E28" s="2">
        <v>15000</v>
      </c>
      <c r="F28" s="20">
        <v>34.86</v>
      </c>
      <c r="G28" s="21">
        <f t="shared" si="1"/>
        <v>522900</v>
      </c>
      <c r="H28" s="3">
        <v>150</v>
      </c>
      <c r="I28" s="20">
        <v>466.2</v>
      </c>
      <c r="J28" s="20">
        <f t="shared" si="0"/>
        <v>69930</v>
      </c>
      <c r="K28" s="20">
        <f t="shared" si="2"/>
        <v>592830</v>
      </c>
    </row>
    <row r="29" spans="2:11" x14ac:dyDescent="0.25">
      <c r="B29" s="23">
        <v>43029</v>
      </c>
      <c r="C29" s="1">
        <v>1</v>
      </c>
      <c r="D29" s="19" t="s">
        <v>13</v>
      </c>
      <c r="E29" s="2">
        <v>15000</v>
      </c>
      <c r="F29" s="20">
        <v>34.86</v>
      </c>
      <c r="G29" s="21">
        <f t="shared" si="1"/>
        <v>522900</v>
      </c>
      <c r="H29" s="3">
        <v>150</v>
      </c>
      <c r="I29" s="20">
        <v>466.2</v>
      </c>
      <c r="J29" s="20">
        <f t="shared" si="0"/>
        <v>69930</v>
      </c>
      <c r="K29" s="20">
        <f t="shared" si="2"/>
        <v>592830</v>
      </c>
    </row>
    <row r="30" spans="2:11" x14ac:dyDescent="0.25">
      <c r="B30" s="23">
        <v>43030</v>
      </c>
      <c r="C30" s="1">
        <v>1</v>
      </c>
      <c r="D30" s="19" t="s">
        <v>13</v>
      </c>
      <c r="E30" s="2">
        <v>15000</v>
      </c>
      <c r="F30" s="20">
        <v>34.86</v>
      </c>
      <c r="G30" s="21">
        <f t="shared" si="1"/>
        <v>522900</v>
      </c>
      <c r="H30" s="3">
        <v>150</v>
      </c>
      <c r="I30" s="20">
        <v>466.2</v>
      </c>
      <c r="J30" s="20">
        <f t="shared" si="0"/>
        <v>69930</v>
      </c>
      <c r="K30" s="20">
        <f t="shared" si="2"/>
        <v>592830</v>
      </c>
    </row>
    <row r="31" spans="2:11" x14ac:dyDescent="0.25">
      <c r="B31" s="22">
        <v>43031</v>
      </c>
      <c r="C31" s="1">
        <v>1</v>
      </c>
      <c r="E31" s="2">
        <v>15000</v>
      </c>
      <c r="F31" s="20">
        <v>34.869999999999997</v>
      </c>
      <c r="G31" s="21">
        <f t="shared" si="1"/>
        <v>523049.99999999994</v>
      </c>
      <c r="H31" s="3">
        <v>150</v>
      </c>
      <c r="I31" s="20">
        <v>465.1</v>
      </c>
      <c r="J31" s="20">
        <f t="shared" si="0"/>
        <v>69765</v>
      </c>
      <c r="K31" s="20">
        <f t="shared" si="2"/>
        <v>592815</v>
      </c>
    </row>
    <row r="32" spans="2:11" x14ac:dyDescent="0.25">
      <c r="B32" s="22">
        <v>43032</v>
      </c>
      <c r="C32" s="1">
        <v>1</v>
      </c>
      <c r="E32" s="2">
        <v>15000</v>
      </c>
      <c r="F32" s="20">
        <v>34.9</v>
      </c>
      <c r="G32" s="21">
        <f t="shared" si="1"/>
        <v>523500</v>
      </c>
      <c r="H32" s="3">
        <v>150</v>
      </c>
      <c r="I32" s="20">
        <v>466.1</v>
      </c>
      <c r="J32" s="20">
        <f t="shared" si="0"/>
        <v>69915</v>
      </c>
      <c r="K32" s="20">
        <f t="shared" si="2"/>
        <v>593415</v>
      </c>
    </row>
    <row r="33" spans="2:11" x14ac:dyDescent="0.25">
      <c r="B33" s="22">
        <v>43033</v>
      </c>
      <c r="C33" s="1">
        <v>1</v>
      </c>
      <c r="D33" s="25"/>
      <c r="E33" s="2">
        <v>15000</v>
      </c>
      <c r="F33" s="20">
        <v>34.71</v>
      </c>
      <c r="G33" s="21">
        <f t="shared" si="1"/>
        <v>520650</v>
      </c>
      <c r="H33" s="3">
        <v>150</v>
      </c>
      <c r="I33" s="20">
        <v>461</v>
      </c>
      <c r="J33" s="20">
        <f t="shared" si="0"/>
        <v>69150</v>
      </c>
      <c r="K33" s="20">
        <f t="shared" si="2"/>
        <v>589800</v>
      </c>
    </row>
    <row r="34" spans="2:11" x14ac:dyDescent="0.25">
      <c r="B34" s="22">
        <v>43034</v>
      </c>
      <c r="C34" s="1">
        <v>1</v>
      </c>
      <c r="E34" s="2">
        <v>15000</v>
      </c>
      <c r="F34" s="20">
        <v>34.74</v>
      </c>
      <c r="G34" s="21">
        <f t="shared" si="1"/>
        <v>521100.00000000006</v>
      </c>
      <c r="H34" s="3">
        <v>150</v>
      </c>
      <c r="I34" s="20">
        <v>462.4</v>
      </c>
      <c r="J34" s="20">
        <f t="shared" si="0"/>
        <v>69360</v>
      </c>
      <c r="K34" s="20">
        <f t="shared" si="2"/>
        <v>590460</v>
      </c>
    </row>
    <row r="35" spans="2:11" x14ac:dyDescent="0.25">
      <c r="B35" s="22">
        <v>43035</v>
      </c>
      <c r="C35" s="1">
        <v>1</v>
      </c>
      <c r="E35" s="2">
        <v>15000</v>
      </c>
      <c r="F35" s="20">
        <v>34.99</v>
      </c>
      <c r="G35" s="21">
        <f t="shared" si="1"/>
        <v>524850</v>
      </c>
      <c r="H35" s="3">
        <v>150</v>
      </c>
      <c r="I35" s="20">
        <v>460.7</v>
      </c>
      <c r="J35" s="20">
        <f t="shared" si="0"/>
        <v>69105</v>
      </c>
      <c r="K35" s="20">
        <f t="shared" si="2"/>
        <v>593955</v>
      </c>
    </row>
    <row r="36" spans="2:11" x14ac:dyDescent="0.25">
      <c r="B36" s="23">
        <v>43036</v>
      </c>
      <c r="C36" s="1">
        <v>1</v>
      </c>
      <c r="D36" s="19" t="s">
        <v>13</v>
      </c>
      <c r="E36" s="2">
        <v>15000</v>
      </c>
      <c r="F36" s="20">
        <v>34.99</v>
      </c>
      <c r="G36" s="21">
        <f t="shared" si="1"/>
        <v>524850</v>
      </c>
      <c r="H36" s="3">
        <v>150</v>
      </c>
      <c r="I36" s="20">
        <v>460.7</v>
      </c>
      <c r="J36" s="20">
        <f t="shared" si="0"/>
        <v>69105</v>
      </c>
      <c r="K36" s="20">
        <f t="shared" si="2"/>
        <v>593955</v>
      </c>
    </row>
    <row r="37" spans="2:11" x14ac:dyDescent="0.25">
      <c r="B37" s="23">
        <v>43037</v>
      </c>
      <c r="C37" s="1">
        <v>1</v>
      </c>
      <c r="D37" s="19" t="s">
        <v>13</v>
      </c>
      <c r="E37" s="2">
        <v>15000</v>
      </c>
      <c r="F37" s="20">
        <v>34.99</v>
      </c>
      <c r="G37" s="21">
        <f t="shared" si="1"/>
        <v>524850</v>
      </c>
      <c r="H37" s="3">
        <v>150</v>
      </c>
      <c r="I37" s="20">
        <v>460.7</v>
      </c>
      <c r="J37" s="20">
        <f t="shared" si="0"/>
        <v>69105</v>
      </c>
      <c r="K37" s="20">
        <f t="shared" si="2"/>
        <v>593955</v>
      </c>
    </row>
    <row r="38" spans="2:11" x14ac:dyDescent="0.25">
      <c r="B38" s="22">
        <v>43038</v>
      </c>
      <c r="C38" s="1">
        <v>1</v>
      </c>
      <c r="E38" s="2">
        <v>15000</v>
      </c>
      <c r="F38" s="20">
        <v>35.06</v>
      </c>
      <c r="G38" s="21">
        <f t="shared" si="1"/>
        <v>525900</v>
      </c>
      <c r="H38" s="3">
        <v>150</v>
      </c>
      <c r="I38" s="20">
        <v>462.3</v>
      </c>
      <c r="J38" s="20">
        <f t="shared" si="0"/>
        <v>69345</v>
      </c>
      <c r="K38" s="20">
        <f t="shared" si="2"/>
        <v>595245</v>
      </c>
    </row>
    <row r="39" spans="2:11" x14ac:dyDescent="0.25">
      <c r="B39" s="23">
        <v>43039</v>
      </c>
      <c r="C39" s="26">
        <v>1</v>
      </c>
      <c r="D39" s="19" t="s">
        <v>14</v>
      </c>
      <c r="E39" s="2">
        <v>15000</v>
      </c>
      <c r="F39" s="27">
        <v>35.06</v>
      </c>
      <c r="G39" s="28">
        <f t="shared" si="1"/>
        <v>525900</v>
      </c>
      <c r="H39" s="3">
        <v>150</v>
      </c>
      <c r="I39" s="27">
        <v>462.3</v>
      </c>
      <c r="J39" s="27">
        <f t="shared" si="0"/>
        <v>69345</v>
      </c>
      <c r="K39" s="27">
        <f t="shared" si="2"/>
        <v>595245</v>
      </c>
    </row>
    <row r="40" spans="2:11" ht="15.75" thickBot="1" x14ac:dyDescent="0.3">
      <c r="B40" s="29" t="s">
        <v>19</v>
      </c>
      <c r="C40" s="30">
        <f>SUM(C9:C39)</f>
        <v>31</v>
      </c>
      <c r="F40" s="31" t="s">
        <v>20</v>
      </c>
      <c r="G40" s="32">
        <f>SUM(G9:G39)</f>
        <v>8280180</v>
      </c>
      <c r="I40" s="31" t="s">
        <v>20</v>
      </c>
      <c r="J40" s="32">
        <f>SUM(J9:J39)</f>
        <v>1067330</v>
      </c>
      <c r="K40" s="33">
        <f t="shared" si="2"/>
        <v>9347510</v>
      </c>
    </row>
    <row r="41" spans="2:11" ht="15.75" thickBot="1" x14ac:dyDescent="0.3">
      <c r="G41" s="34" t="s">
        <v>21</v>
      </c>
      <c r="K41" s="35" t="s">
        <v>21</v>
      </c>
    </row>
    <row r="42" spans="2:11" x14ac:dyDescent="0.25">
      <c r="F42" s="36" t="s">
        <v>22</v>
      </c>
      <c r="G42" s="37">
        <f>G40/C40</f>
        <v>267102.58064516127</v>
      </c>
      <c r="I42" s="36" t="s">
        <v>22</v>
      </c>
      <c r="J42" s="38">
        <f>J40/C40</f>
        <v>34430</v>
      </c>
      <c r="K42" s="39">
        <f>K40/C40</f>
        <v>301532.58064516127</v>
      </c>
    </row>
    <row r="43" spans="2:11" x14ac:dyDescent="0.25">
      <c r="F43" s="40" t="s">
        <v>23</v>
      </c>
      <c r="G43" s="41">
        <v>5.9500000000000004E-3</v>
      </c>
      <c r="I43" s="40" t="s">
        <v>23</v>
      </c>
      <c r="J43" s="42">
        <v>1.4880000000000001E-2</v>
      </c>
      <c r="K43" s="43"/>
    </row>
    <row r="44" spans="2:11" ht="15.75" thickBot="1" x14ac:dyDescent="0.3">
      <c r="F44" s="44" t="s">
        <v>24</v>
      </c>
      <c r="G44" s="45">
        <f>G42*G43/12</f>
        <v>132.43836290322579</v>
      </c>
      <c r="I44" s="44" t="s">
        <v>24</v>
      </c>
      <c r="J44" s="46">
        <f>J42*J43/12</f>
        <v>42.693199999999997</v>
      </c>
      <c r="K44" s="47">
        <f>G44+J44</f>
        <v>175.13156290322578</v>
      </c>
    </row>
    <row r="46" spans="2:11" x14ac:dyDescent="0.25">
      <c r="B46" s="23">
        <v>43040</v>
      </c>
      <c r="C46" s="1">
        <v>1</v>
      </c>
      <c r="D46" s="48"/>
      <c r="E46" s="2">
        <v>15000</v>
      </c>
      <c r="F46" s="20">
        <v>35.21</v>
      </c>
      <c r="G46" s="21">
        <f t="shared" ref="G46:G75" si="3">E46*F46</f>
        <v>528150</v>
      </c>
      <c r="H46" s="3">
        <v>150</v>
      </c>
      <c r="I46" s="20">
        <v>467.7</v>
      </c>
      <c r="J46" s="20">
        <f t="shared" ref="J46:J75" si="4">H46*I46</f>
        <v>70155</v>
      </c>
      <c r="K46" s="20">
        <f t="shared" ref="K46:K76" si="5">G46+J46</f>
        <v>598305</v>
      </c>
    </row>
    <row r="47" spans="2:11" x14ac:dyDescent="0.25">
      <c r="B47" s="22">
        <v>43041</v>
      </c>
      <c r="C47" s="1">
        <v>1</v>
      </c>
      <c r="E47" s="2">
        <v>15000</v>
      </c>
      <c r="F47" s="20">
        <v>35.11</v>
      </c>
      <c r="G47" s="21">
        <f t="shared" si="3"/>
        <v>526650</v>
      </c>
      <c r="H47" s="3">
        <v>150</v>
      </c>
      <c r="I47" s="20">
        <v>471.4</v>
      </c>
      <c r="J47" s="20">
        <f t="shared" si="4"/>
        <v>70710</v>
      </c>
      <c r="K47" s="20">
        <f t="shared" si="5"/>
        <v>597360</v>
      </c>
    </row>
    <row r="48" spans="2:11" x14ac:dyDescent="0.25">
      <c r="B48" s="22">
        <v>43042</v>
      </c>
      <c r="C48" s="1">
        <v>1</v>
      </c>
      <c r="E48" s="2">
        <v>15000</v>
      </c>
      <c r="F48" s="20">
        <v>35.119999999999997</v>
      </c>
      <c r="G48" s="21">
        <f t="shared" si="3"/>
        <v>526800</v>
      </c>
      <c r="H48" s="3">
        <v>150</v>
      </c>
      <c r="I48" s="20">
        <v>471.6</v>
      </c>
      <c r="J48" s="20">
        <f t="shared" si="4"/>
        <v>70740</v>
      </c>
      <c r="K48" s="20">
        <f t="shared" si="5"/>
        <v>597540</v>
      </c>
    </row>
    <row r="49" spans="2:11" x14ac:dyDescent="0.25">
      <c r="B49" s="23">
        <v>43043</v>
      </c>
      <c r="C49" s="1">
        <v>1</v>
      </c>
      <c r="D49" s="19" t="s">
        <v>13</v>
      </c>
      <c r="E49" s="2">
        <v>15000</v>
      </c>
      <c r="F49" s="20">
        <v>35.119999999999997</v>
      </c>
      <c r="G49" s="21">
        <f t="shared" si="3"/>
        <v>526800</v>
      </c>
      <c r="H49" s="3">
        <v>150</v>
      </c>
      <c r="I49" s="20">
        <v>471.6</v>
      </c>
      <c r="J49" s="20">
        <f t="shared" si="4"/>
        <v>70740</v>
      </c>
      <c r="K49" s="20">
        <f t="shared" si="5"/>
        <v>597540</v>
      </c>
    </row>
    <row r="50" spans="2:11" x14ac:dyDescent="0.25">
      <c r="B50" s="23">
        <v>43044</v>
      </c>
      <c r="C50" s="1">
        <v>1</v>
      </c>
      <c r="D50" s="19" t="s">
        <v>13</v>
      </c>
      <c r="E50" s="2">
        <v>15000</v>
      </c>
      <c r="F50" s="20">
        <v>35.119999999999997</v>
      </c>
      <c r="G50" s="21">
        <f t="shared" si="3"/>
        <v>526800</v>
      </c>
      <c r="H50" s="3">
        <v>150</v>
      </c>
      <c r="I50" s="20">
        <v>471.6</v>
      </c>
      <c r="J50" s="20">
        <f t="shared" si="4"/>
        <v>70740</v>
      </c>
      <c r="K50" s="20">
        <f t="shared" si="5"/>
        <v>597540</v>
      </c>
    </row>
    <row r="51" spans="2:11" x14ac:dyDescent="0.25">
      <c r="B51" s="49">
        <v>43045</v>
      </c>
      <c r="C51" s="1">
        <v>1</v>
      </c>
      <c r="E51" s="2">
        <v>15000</v>
      </c>
      <c r="F51" s="20">
        <v>35.229999999999997</v>
      </c>
      <c r="G51" s="21">
        <f t="shared" si="3"/>
        <v>528450</v>
      </c>
      <c r="H51" s="3">
        <v>150</v>
      </c>
      <c r="I51" s="20">
        <v>467.3</v>
      </c>
      <c r="J51" s="20">
        <f t="shared" si="4"/>
        <v>70095</v>
      </c>
      <c r="K51" s="20">
        <f t="shared" si="5"/>
        <v>598545</v>
      </c>
    </row>
    <row r="52" spans="2:11" x14ac:dyDescent="0.25">
      <c r="B52" s="49">
        <v>43046</v>
      </c>
      <c r="C52" s="1">
        <v>1</v>
      </c>
      <c r="E52" s="2">
        <v>15000</v>
      </c>
      <c r="F52" s="20">
        <v>35.409999999999997</v>
      </c>
      <c r="G52" s="21">
        <f t="shared" si="3"/>
        <v>531150</v>
      </c>
      <c r="H52" s="3">
        <v>150</v>
      </c>
      <c r="I52" s="20">
        <v>472.7</v>
      </c>
      <c r="J52" s="20">
        <f t="shared" si="4"/>
        <v>70905</v>
      </c>
      <c r="K52" s="20">
        <f t="shared" si="5"/>
        <v>602055</v>
      </c>
    </row>
    <row r="53" spans="2:11" x14ac:dyDescent="0.25">
      <c r="B53" s="49">
        <v>43047</v>
      </c>
      <c r="C53" s="1">
        <v>1</v>
      </c>
      <c r="E53" s="2">
        <v>15000</v>
      </c>
      <c r="F53" s="20">
        <v>35.409999999999997</v>
      </c>
      <c r="G53" s="21">
        <f t="shared" si="3"/>
        <v>531150</v>
      </c>
      <c r="H53" s="3">
        <v>150</v>
      </c>
      <c r="I53" s="20">
        <v>472.3</v>
      </c>
      <c r="J53" s="20">
        <f t="shared" si="4"/>
        <v>70845</v>
      </c>
      <c r="K53" s="20">
        <f t="shared" si="5"/>
        <v>601995</v>
      </c>
    </row>
    <row r="54" spans="2:11" x14ac:dyDescent="0.25">
      <c r="B54" s="49">
        <v>43048</v>
      </c>
      <c r="C54" s="1">
        <v>1</v>
      </c>
      <c r="E54" s="2">
        <v>15000</v>
      </c>
      <c r="F54" s="20">
        <v>35.49</v>
      </c>
      <c r="G54" s="21">
        <f t="shared" si="3"/>
        <v>532350</v>
      </c>
      <c r="H54" s="3">
        <v>150</v>
      </c>
      <c r="I54" s="20">
        <v>471.8</v>
      </c>
      <c r="J54" s="20">
        <f t="shared" si="4"/>
        <v>70770</v>
      </c>
      <c r="K54" s="20">
        <f t="shared" si="5"/>
        <v>603120</v>
      </c>
    </row>
    <row r="55" spans="2:11" x14ac:dyDescent="0.25">
      <c r="B55" s="49">
        <v>43049</v>
      </c>
      <c r="C55" s="1">
        <v>1</v>
      </c>
      <c r="E55" s="2">
        <v>15000</v>
      </c>
      <c r="F55" s="20">
        <v>35.409999999999997</v>
      </c>
      <c r="G55" s="21">
        <f t="shared" si="3"/>
        <v>531150</v>
      </c>
      <c r="H55" s="3">
        <v>150</v>
      </c>
      <c r="I55" s="20">
        <v>469.7</v>
      </c>
      <c r="J55" s="20">
        <f t="shared" si="4"/>
        <v>70455</v>
      </c>
      <c r="K55" s="20">
        <f t="shared" si="5"/>
        <v>601605</v>
      </c>
    </row>
    <row r="56" spans="2:11" x14ac:dyDescent="0.25">
      <c r="B56" s="23">
        <v>43050</v>
      </c>
      <c r="C56" s="1">
        <v>1</v>
      </c>
      <c r="D56" s="19" t="s">
        <v>13</v>
      </c>
      <c r="E56" s="2">
        <v>15000</v>
      </c>
      <c r="F56" s="20">
        <v>35.409999999999997</v>
      </c>
      <c r="G56" s="21">
        <f t="shared" si="3"/>
        <v>531150</v>
      </c>
      <c r="H56" s="3">
        <v>150</v>
      </c>
      <c r="I56" s="20">
        <v>469.7</v>
      </c>
      <c r="J56" s="20">
        <f t="shared" si="4"/>
        <v>70455</v>
      </c>
      <c r="K56" s="20">
        <f t="shared" si="5"/>
        <v>601605</v>
      </c>
    </row>
    <row r="57" spans="2:11" x14ac:dyDescent="0.25">
      <c r="B57" s="23">
        <v>43051</v>
      </c>
      <c r="C57" s="1">
        <v>1</v>
      </c>
      <c r="D57" s="19" t="s">
        <v>13</v>
      </c>
      <c r="E57" s="2">
        <v>15000</v>
      </c>
      <c r="F57" s="20">
        <v>35.409999999999997</v>
      </c>
      <c r="G57" s="21">
        <f t="shared" si="3"/>
        <v>531150</v>
      </c>
      <c r="H57" s="3">
        <v>150</v>
      </c>
      <c r="I57" s="20">
        <v>469.7</v>
      </c>
      <c r="J57" s="20">
        <f t="shared" si="4"/>
        <v>70455</v>
      </c>
      <c r="K57" s="20">
        <f t="shared" si="5"/>
        <v>601605</v>
      </c>
    </row>
    <row r="58" spans="2:11" x14ac:dyDescent="0.25">
      <c r="B58" s="49">
        <v>43052</v>
      </c>
      <c r="C58" s="1">
        <v>1</v>
      </c>
      <c r="E58" s="2">
        <v>15000</v>
      </c>
      <c r="F58" s="20">
        <v>35.229999999999997</v>
      </c>
      <c r="G58" s="21">
        <f t="shared" si="3"/>
        <v>528450</v>
      </c>
      <c r="H58" s="3">
        <v>150</v>
      </c>
      <c r="I58" s="20">
        <v>466.3</v>
      </c>
      <c r="J58" s="20">
        <f t="shared" si="4"/>
        <v>69945</v>
      </c>
      <c r="K58" s="20">
        <f t="shared" si="5"/>
        <v>598395</v>
      </c>
    </row>
    <row r="59" spans="2:11" x14ac:dyDescent="0.25">
      <c r="B59" s="49">
        <v>43053</v>
      </c>
      <c r="C59" s="1">
        <v>1</v>
      </c>
      <c r="E59" s="2">
        <v>15000</v>
      </c>
      <c r="F59" s="20">
        <v>34.86</v>
      </c>
      <c r="G59" s="21">
        <f t="shared" si="3"/>
        <v>522900</v>
      </c>
      <c r="H59" s="3">
        <v>150</v>
      </c>
      <c r="I59" s="20">
        <v>464.3</v>
      </c>
      <c r="J59" s="20">
        <f t="shared" si="4"/>
        <v>69645</v>
      </c>
      <c r="K59" s="20">
        <f t="shared" si="5"/>
        <v>592545</v>
      </c>
    </row>
    <row r="60" spans="2:11" x14ac:dyDescent="0.25">
      <c r="B60" s="49">
        <v>43054</v>
      </c>
      <c r="C60" s="1">
        <v>1</v>
      </c>
      <c r="E60" s="2">
        <v>15000</v>
      </c>
      <c r="F60" s="20">
        <v>34.83</v>
      </c>
      <c r="G60" s="21">
        <f t="shared" si="3"/>
        <v>522450</v>
      </c>
      <c r="H60" s="3">
        <v>150</v>
      </c>
      <c r="I60" s="20">
        <v>465.1</v>
      </c>
      <c r="J60" s="20">
        <f t="shared" si="4"/>
        <v>69765</v>
      </c>
      <c r="K60" s="20">
        <f t="shared" si="5"/>
        <v>592215</v>
      </c>
    </row>
    <row r="61" spans="2:11" x14ac:dyDescent="0.25">
      <c r="B61" s="49">
        <v>43055</v>
      </c>
      <c r="C61" s="1">
        <v>1</v>
      </c>
      <c r="E61" s="2">
        <v>15000</v>
      </c>
      <c r="F61" s="20">
        <v>34.880000000000003</v>
      </c>
      <c r="G61" s="21">
        <f t="shared" si="3"/>
        <v>523200.00000000006</v>
      </c>
      <c r="H61" s="3">
        <v>150</v>
      </c>
      <c r="I61" s="20">
        <v>465.6</v>
      </c>
      <c r="J61" s="20">
        <f t="shared" si="4"/>
        <v>69840</v>
      </c>
      <c r="K61" s="20">
        <f t="shared" si="5"/>
        <v>593040</v>
      </c>
    </row>
    <row r="62" spans="2:11" x14ac:dyDescent="0.25">
      <c r="B62" s="49">
        <v>43056</v>
      </c>
      <c r="C62" s="1">
        <v>1</v>
      </c>
      <c r="E62" s="2">
        <v>15000</v>
      </c>
      <c r="F62" s="20">
        <v>34.92</v>
      </c>
      <c r="G62" s="21">
        <f t="shared" si="3"/>
        <v>523800</v>
      </c>
      <c r="H62" s="3">
        <v>150</v>
      </c>
      <c r="I62" s="20">
        <v>465.9</v>
      </c>
      <c r="J62" s="20">
        <f t="shared" si="4"/>
        <v>69885</v>
      </c>
      <c r="K62" s="20">
        <f t="shared" si="5"/>
        <v>593685</v>
      </c>
    </row>
    <row r="63" spans="2:11" x14ac:dyDescent="0.25">
      <c r="B63" s="23">
        <v>43057</v>
      </c>
      <c r="C63" s="1">
        <v>1</v>
      </c>
      <c r="D63" s="19" t="s">
        <v>13</v>
      </c>
      <c r="E63" s="2">
        <v>15000</v>
      </c>
      <c r="F63" s="20">
        <v>34.92</v>
      </c>
      <c r="G63" s="21">
        <f t="shared" si="3"/>
        <v>523800</v>
      </c>
      <c r="H63" s="3">
        <v>150</v>
      </c>
      <c r="I63" s="20">
        <v>465.9</v>
      </c>
      <c r="J63" s="20">
        <f t="shared" si="4"/>
        <v>69885</v>
      </c>
      <c r="K63" s="20">
        <f t="shared" si="5"/>
        <v>593685</v>
      </c>
    </row>
    <row r="64" spans="2:11" x14ac:dyDescent="0.25">
      <c r="B64" s="23">
        <v>43058</v>
      </c>
      <c r="C64" s="1">
        <v>1</v>
      </c>
      <c r="D64" s="19" t="s">
        <v>13</v>
      </c>
      <c r="E64" s="2">
        <v>15000</v>
      </c>
      <c r="F64" s="20">
        <v>34.92</v>
      </c>
      <c r="G64" s="21">
        <f t="shared" si="3"/>
        <v>523800</v>
      </c>
      <c r="H64" s="3">
        <v>150</v>
      </c>
      <c r="I64" s="20">
        <v>465.9</v>
      </c>
      <c r="J64" s="20">
        <f t="shared" si="4"/>
        <v>69885</v>
      </c>
      <c r="K64" s="20">
        <f t="shared" si="5"/>
        <v>593685</v>
      </c>
    </row>
    <row r="65" spans="2:11" x14ac:dyDescent="0.25">
      <c r="B65" s="49">
        <v>43059</v>
      </c>
      <c r="C65" s="1">
        <v>1</v>
      </c>
      <c r="E65" s="2">
        <v>15000</v>
      </c>
      <c r="F65" s="20">
        <v>35.18</v>
      </c>
      <c r="G65" s="21">
        <f t="shared" si="3"/>
        <v>527700</v>
      </c>
      <c r="H65" s="3">
        <v>150</v>
      </c>
      <c r="I65" s="20">
        <v>468.8</v>
      </c>
      <c r="J65" s="20">
        <f t="shared" si="4"/>
        <v>70320</v>
      </c>
      <c r="K65" s="20">
        <f t="shared" si="5"/>
        <v>598020</v>
      </c>
    </row>
    <row r="66" spans="2:11" x14ac:dyDescent="0.25">
      <c r="B66" s="49">
        <v>43060</v>
      </c>
      <c r="C66" s="1">
        <v>1</v>
      </c>
      <c r="E66" s="2">
        <v>15000</v>
      </c>
      <c r="F66" s="20">
        <v>34.99</v>
      </c>
      <c r="G66" s="21">
        <f t="shared" si="3"/>
        <v>524850</v>
      </c>
      <c r="H66" s="3">
        <v>150</v>
      </c>
      <c r="I66" s="20">
        <v>464.8</v>
      </c>
      <c r="J66" s="20">
        <f t="shared" si="4"/>
        <v>69720</v>
      </c>
      <c r="K66" s="20">
        <f t="shared" si="5"/>
        <v>594570</v>
      </c>
    </row>
    <row r="67" spans="2:11" x14ac:dyDescent="0.25">
      <c r="B67" s="49">
        <v>43061</v>
      </c>
      <c r="C67" s="1">
        <v>1</v>
      </c>
      <c r="E67" s="2">
        <v>15000</v>
      </c>
      <c r="F67" s="20">
        <v>35.06</v>
      </c>
      <c r="G67" s="21">
        <f t="shared" si="3"/>
        <v>525900</v>
      </c>
      <c r="H67" s="3">
        <v>150</v>
      </c>
      <c r="I67" s="20">
        <v>464.5</v>
      </c>
      <c r="J67" s="20">
        <f t="shared" si="4"/>
        <v>69675</v>
      </c>
      <c r="K67" s="20">
        <f t="shared" si="5"/>
        <v>595575</v>
      </c>
    </row>
    <row r="68" spans="2:11" x14ac:dyDescent="0.25">
      <c r="B68" s="49">
        <v>43062</v>
      </c>
      <c r="C68" s="1">
        <v>1</v>
      </c>
      <c r="D68" s="50" t="s">
        <v>25</v>
      </c>
      <c r="E68" s="2">
        <v>15000</v>
      </c>
      <c r="F68" s="20">
        <v>35.01</v>
      </c>
      <c r="G68" s="21">
        <f t="shared" si="3"/>
        <v>525150</v>
      </c>
      <c r="H68" s="3">
        <v>75</v>
      </c>
      <c r="I68" s="20">
        <v>465</v>
      </c>
      <c r="J68" s="20">
        <f t="shared" si="4"/>
        <v>34875</v>
      </c>
      <c r="K68" s="20">
        <f t="shared" si="5"/>
        <v>560025</v>
      </c>
    </row>
    <row r="69" spans="2:11" x14ac:dyDescent="0.25">
      <c r="B69" s="49">
        <v>43063</v>
      </c>
      <c r="C69" s="1">
        <v>1</v>
      </c>
      <c r="E69" s="2">
        <v>15000</v>
      </c>
      <c r="F69" s="20">
        <v>34.85</v>
      </c>
      <c r="G69" s="21">
        <f t="shared" si="3"/>
        <v>522750</v>
      </c>
      <c r="H69" s="3">
        <v>75</v>
      </c>
      <c r="I69" s="20">
        <v>461.7</v>
      </c>
      <c r="J69" s="20">
        <f t="shared" si="4"/>
        <v>34627.5</v>
      </c>
      <c r="K69" s="20">
        <f t="shared" si="5"/>
        <v>557377.5</v>
      </c>
    </row>
    <row r="70" spans="2:11" x14ac:dyDescent="0.25">
      <c r="B70" s="23">
        <v>43064</v>
      </c>
      <c r="C70" s="1">
        <v>1</v>
      </c>
      <c r="D70" s="19" t="s">
        <v>13</v>
      </c>
      <c r="E70" s="2">
        <v>15000</v>
      </c>
      <c r="F70" s="20">
        <v>34.85</v>
      </c>
      <c r="G70" s="21">
        <f t="shared" si="3"/>
        <v>522750</v>
      </c>
      <c r="H70" s="3">
        <v>75</v>
      </c>
      <c r="I70" s="20">
        <v>461.7</v>
      </c>
      <c r="J70" s="20">
        <f t="shared" si="4"/>
        <v>34627.5</v>
      </c>
      <c r="K70" s="20">
        <f t="shared" si="5"/>
        <v>557377.5</v>
      </c>
    </row>
    <row r="71" spans="2:11" x14ac:dyDescent="0.25">
      <c r="B71" s="23">
        <v>43065</v>
      </c>
      <c r="C71" s="1">
        <v>1</v>
      </c>
      <c r="D71" s="19" t="s">
        <v>13</v>
      </c>
      <c r="E71" s="2">
        <v>15000</v>
      </c>
      <c r="F71" s="20">
        <v>34.85</v>
      </c>
      <c r="G71" s="21">
        <f t="shared" si="3"/>
        <v>522750</v>
      </c>
      <c r="H71" s="3">
        <v>75</v>
      </c>
      <c r="I71" s="20">
        <v>461.7</v>
      </c>
      <c r="J71" s="20">
        <f t="shared" si="4"/>
        <v>34627.5</v>
      </c>
      <c r="K71" s="20">
        <f t="shared" si="5"/>
        <v>557377.5</v>
      </c>
    </row>
    <row r="72" spans="2:11" x14ac:dyDescent="0.25">
      <c r="B72" s="49">
        <v>43066</v>
      </c>
      <c r="C72" s="1">
        <v>1</v>
      </c>
      <c r="E72" s="2">
        <v>15000</v>
      </c>
      <c r="F72" s="20">
        <v>34.81</v>
      </c>
      <c r="G72" s="21">
        <f t="shared" si="3"/>
        <v>522150.00000000006</v>
      </c>
      <c r="H72" s="3">
        <v>75</v>
      </c>
      <c r="I72" s="20">
        <v>461.1</v>
      </c>
      <c r="J72" s="20">
        <f t="shared" si="4"/>
        <v>34582.5</v>
      </c>
      <c r="K72" s="20">
        <f t="shared" si="5"/>
        <v>556732.5</v>
      </c>
    </row>
    <row r="73" spans="2:11" x14ac:dyDescent="0.25">
      <c r="B73" s="49">
        <v>43067</v>
      </c>
      <c r="C73" s="1">
        <v>1</v>
      </c>
      <c r="E73" s="2">
        <v>15000</v>
      </c>
      <c r="F73" s="20">
        <v>34.96</v>
      </c>
      <c r="G73" s="21">
        <f t="shared" si="3"/>
        <v>524400</v>
      </c>
      <c r="H73" s="3">
        <v>75</v>
      </c>
      <c r="I73" s="20">
        <v>461.3</v>
      </c>
      <c r="J73" s="20">
        <f t="shared" si="4"/>
        <v>34597.5</v>
      </c>
      <c r="K73" s="20">
        <f t="shared" si="5"/>
        <v>558997.5</v>
      </c>
    </row>
    <row r="74" spans="2:11" x14ac:dyDescent="0.25">
      <c r="B74" s="49">
        <v>43068</v>
      </c>
      <c r="C74" s="1">
        <v>1</v>
      </c>
      <c r="D74" s="51"/>
      <c r="E74" s="2">
        <v>15000</v>
      </c>
      <c r="F74" s="20">
        <v>35.090000000000003</v>
      </c>
      <c r="G74" s="21">
        <f t="shared" si="3"/>
        <v>526350</v>
      </c>
      <c r="H74" s="3">
        <v>75</v>
      </c>
      <c r="I74" s="20">
        <v>457.7</v>
      </c>
      <c r="J74" s="20">
        <f t="shared" si="4"/>
        <v>34327.5</v>
      </c>
      <c r="K74" s="20">
        <f t="shared" si="5"/>
        <v>560677.5</v>
      </c>
    </row>
    <row r="75" spans="2:11" x14ac:dyDescent="0.25">
      <c r="B75" s="49">
        <v>43069</v>
      </c>
      <c r="C75" s="26">
        <v>1</v>
      </c>
      <c r="E75" s="2">
        <v>15000</v>
      </c>
      <c r="F75" s="27">
        <v>34.75</v>
      </c>
      <c r="G75" s="28">
        <f t="shared" si="3"/>
        <v>521250</v>
      </c>
      <c r="H75" s="3">
        <v>75</v>
      </c>
      <c r="I75" s="27">
        <v>448.5</v>
      </c>
      <c r="J75" s="27">
        <f t="shared" si="4"/>
        <v>33637.5</v>
      </c>
      <c r="K75" s="20">
        <f t="shared" si="5"/>
        <v>554887.5</v>
      </c>
    </row>
    <row r="76" spans="2:11" ht="15.75" thickBot="1" x14ac:dyDescent="0.3">
      <c r="B76" s="29" t="s">
        <v>19</v>
      </c>
      <c r="C76" s="30">
        <f>SUM(C46:C75)</f>
        <v>30</v>
      </c>
      <c r="F76" s="31" t="s">
        <v>20</v>
      </c>
      <c r="G76" s="32">
        <f>SUM(G45:G75)</f>
        <v>15786150</v>
      </c>
      <c r="I76" s="31" t="s">
        <v>20</v>
      </c>
      <c r="J76" s="32">
        <f>SUM(J45:J75)</f>
        <v>1821532.5</v>
      </c>
      <c r="K76" s="33">
        <f t="shared" si="5"/>
        <v>17607682.5</v>
      </c>
    </row>
    <row r="77" spans="2:11" ht="15.75" thickBot="1" x14ac:dyDescent="0.3">
      <c r="C77" s="1"/>
      <c r="F77" s="52"/>
      <c r="G77" s="34" t="s">
        <v>26</v>
      </c>
      <c r="I77" s="52"/>
      <c r="J77" s="34" t="s">
        <v>26</v>
      </c>
      <c r="K77" s="35" t="s">
        <v>26</v>
      </c>
    </row>
    <row r="78" spans="2:11" x14ac:dyDescent="0.25">
      <c r="C78" s="1"/>
      <c r="F78" s="36" t="s">
        <v>22</v>
      </c>
      <c r="G78" s="37">
        <f>G76/C76</f>
        <v>526205</v>
      </c>
      <c r="I78" s="36" t="s">
        <v>22</v>
      </c>
      <c r="J78" s="38">
        <f>J76/C76</f>
        <v>60717.75</v>
      </c>
      <c r="K78" s="39">
        <f>K76/C76</f>
        <v>586922.75</v>
      </c>
    </row>
    <row r="79" spans="2:11" x14ac:dyDescent="0.25">
      <c r="C79" s="1"/>
      <c r="F79" s="40" t="s">
        <v>27</v>
      </c>
      <c r="G79" s="41">
        <v>5.3499999999999997E-3</v>
      </c>
      <c r="I79" s="40" t="s">
        <v>27</v>
      </c>
      <c r="J79" s="42">
        <v>1.3679999999999999E-2</v>
      </c>
      <c r="K79" s="43"/>
    </row>
    <row r="80" spans="2:11" ht="15.75" thickBot="1" x14ac:dyDescent="0.3">
      <c r="C80" s="1"/>
      <c r="F80" s="44" t="s">
        <v>24</v>
      </c>
      <c r="G80" s="45">
        <f>G78*G79/12</f>
        <v>234.59972916666666</v>
      </c>
      <c r="I80" s="44" t="s">
        <v>24</v>
      </c>
      <c r="J80" s="46">
        <f>J78*J79/12</f>
        <v>69.218234999999993</v>
      </c>
      <c r="K80" s="47">
        <f>G80+J80</f>
        <v>303.81796416666668</v>
      </c>
    </row>
    <row r="81" spans="2:11" x14ac:dyDescent="0.25">
      <c r="C81" s="1"/>
    </row>
    <row r="82" spans="2:11" x14ac:dyDescent="0.25">
      <c r="B82" s="49">
        <v>43070</v>
      </c>
      <c r="C82" s="1">
        <v>1</v>
      </c>
      <c r="D82" s="24" t="s">
        <v>28</v>
      </c>
      <c r="E82" s="2">
        <v>15000</v>
      </c>
      <c r="F82" s="20">
        <v>34.479999999999997</v>
      </c>
      <c r="G82" s="21">
        <f t="shared" ref="G82:G112" si="6">E82*F82</f>
        <v>517199.99999999994</v>
      </c>
      <c r="H82" s="3">
        <v>150</v>
      </c>
      <c r="I82" s="20">
        <v>443.1</v>
      </c>
      <c r="J82" s="20">
        <f t="shared" ref="J82:J112" si="7">H82*I82</f>
        <v>66465</v>
      </c>
      <c r="K82" s="20">
        <f t="shared" ref="K82:K113" si="8">G82+J82</f>
        <v>583665</v>
      </c>
    </row>
    <row r="83" spans="2:11" x14ac:dyDescent="0.25">
      <c r="B83" s="23">
        <v>43071</v>
      </c>
      <c r="C83" s="1">
        <v>1</v>
      </c>
      <c r="D83" s="19" t="s">
        <v>13</v>
      </c>
      <c r="E83" s="2">
        <v>15000</v>
      </c>
      <c r="F83" s="20">
        <v>34.479999999999997</v>
      </c>
      <c r="G83" s="21">
        <f t="shared" si="6"/>
        <v>517199.99999999994</v>
      </c>
      <c r="H83" s="3">
        <v>150</v>
      </c>
      <c r="I83" s="20">
        <v>443.1</v>
      </c>
      <c r="J83" s="20">
        <f t="shared" si="7"/>
        <v>66465</v>
      </c>
      <c r="K83" s="20">
        <f t="shared" si="8"/>
        <v>583665</v>
      </c>
    </row>
    <row r="84" spans="2:11" x14ac:dyDescent="0.25">
      <c r="B84" s="23">
        <v>43072</v>
      </c>
      <c r="C84" s="1">
        <v>1</v>
      </c>
      <c r="D84" s="19" t="s">
        <v>13</v>
      </c>
      <c r="E84" s="2">
        <v>15000</v>
      </c>
      <c r="F84" s="20">
        <v>34.479999999999997</v>
      </c>
      <c r="G84" s="21">
        <f t="shared" si="6"/>
        <v>517199.99999999994</v>
      </c>
      <c r="H84" s="3">
        <v>150</v>
      </c>
      <c r="I84" s="20">
        <v>443.1</v>
      </c>
      <c r="J84" s="20">
        <f t="shared" si="7"/>
        <v>66465</v>
      </c>
      <c r="K84" s="20">
        <f t="shared" si="8"/>
        <v>583665</v>
      </c>
    </row>
    <row r="85" spans="2:11" x14ac:dyDescent="0.25">
      <c r="B85" s="49">
        <v>43073</v>
      </c>
      <c r="C85" s="1">
        <v>1</v>
      </c>
      <c r="E85" s="2">
        <v>15000</v>
      </c>
      <c r="F85" s="20">
        <v>34.53</v>
      </c>
      <c r="G85" s="21">
        <f t="shared" si="6"/>
        <v>517950</v>
      </c>
      <c r="H85" s="3">
        <v>150</v>
      </c>
      <c r="I85" s="20">
        <v>442.6</v>
      </c>
      <c r="J85" s="20">
        <f t="shared" si="7"/>
        <v>66390</v>
      </c>
      <c r="K85" s="20">
        <f t="shared" si="8"/>
        <v>584340</v>
      </c>
    </row>
    <row r="86" spans="2:11" x14ac:dyDescent="0.25">
      <c r="B86" s="49">
        <v>43074</v>
      </c>
      <c r="C86" s="1">
        <v>1</v>
      </c>
      <c r="E86" s="2">
        <v>15000</v>
      </c>
      <c r="F86" s="20">
        <v>34.57</v>
      </c>
      <c r="G86" s="21">
        <f t="shared" si="6"/>
        <v>518550</v>
      </c>
      <c r="H86" s="3">
        <v>150</v>
      </c>
      <c r="I86" s="20">
        <v>441.3</v>
      </c>
      <c r="J86" s="20">
        <f t="shared" si="7"/>
        <v>66195</v>
      </c>
      <c r="K86" s="20">
        <f t="shared" si="8"/>
        <v>584745</v>
      </c>
    </row>
    <row r="87" spans="2:11" x14ac:dyDescent="0.25">
      <c r="B87" s="49">
        <v>43075</v>
      </c>
      <c r="C87" s="1">
        <v>1</v>
      </c>
      <c r="E87" s="2">
        <v>15000</v>
      </c>
      <c r="F87" s="20">
        <v>34.5</v>
      </c>
      <c r="G87" s="21">
        <f>E87*F87</f>
        <v>517500</v>
      </c>
      <c r="H87" s="3">
        <v>150</v>
      </c>
      <c r="I87" s="20">
        <v>438.2</v>
      </c>
      <c r="J87" s="20">
        <f t="shared" si="7"/>
        <v>65730</v>
      </c>
      <c r="K87" s="20">
        <f t="shared" si="8"/>
        <v>583230</v>
      </c>
    </row>
    <row r="88" spans="2:11" x14ac:dyDescent="0.25">
      <c r="B88" s="49">
        <v>43076</v>
      </c>
      <c r="C88" s="1">
        <v>1</v>
      </c>
      <c r="E88" s="2">
        <v>15000</v>
      </c>
      <c r="F88" s="20">
        <v>34.25</v>
      </c>
      <c r="G88" s="21">
        <f t="shared" si="6"/>
        <v>513750</v>
      </c>
      <c r="H88" s="3">
        <v>150</v>
      </c>
      <c r="I88" s="20">
        <v>432.9</v>
      </c>
      <c r="J88" s="20">
        <f t="shared" si="7"/>
        <v>64935</v>
      </c>
      <c r="K88" s="20">
        <f t="shared" si="8"/>
        <v>578685</v>
      </c>
    </row>
    <row r="89" spans="2:11" x14ac:dyDescent="0.25">
      <c r="B89" s="49">
        <v>43077</v>
      </c>
      <c r="C89" s="1">
        <v>1</v>
      </c>
      <c r="E89" s="2">
        <v>15000</v>
      </c>
      <c r="F89" s="20">
        <v>34.14</v>
      </c>
      <c r="G89" s="21">
        <f t="shared" si="6"/>
        <v>512100</v>
      </c>
      <c r="H89" s="3">
        <v>150</v>
      </c>
      <c r="I89" s="20">
        <v>432.7</v>
      </c>
      <c r="J89" s="20">
        <f t="shared" si="7"/>
        <v>64905</v>
      </c>
      <c r="K89" s="20">
        <f t="shared" si="8"/>
        <v>577005</v>
      </c>
    </row>
    <row r="90" spans="2:11" x14ac:dyDescent="0.25">
      <c r="B90" s="23">
        <v>43078</v>
      </c>
      <c r="C90" s="1">
        <v>1</v>
      </c>
      <c r="D90" s="19" t="s">
        <v>13</v>
      </c>
      <c r="E90" s="2">
        <v>15000</v>
      </c>
      <c r="F90" s="20">
        <v>34.14</v>
      </c>
      <c r="G90" s="21">
        <f t="shared" si="6"/>
        <v>512100</v>
      </c>
      <c r="H90" s="3">
        <v>150</v>
      </c>
      <c r="I90" s="20">
        <v>432.7</v>
      </c>
      <c r="J90" s="20">
        <f t="shared" si="7"/>
        <v>64905</v>
      </c>
      <c r="K90" s="20">
        <f t="shared" si="8"/>
        <v>577005</v>
      </c>
    </row>
    <row r="91" spans="2:11" x14ac:dyDescent="0.25">
      <c r="B91" s="23">
        <v>43079</v>
      </c>
      <c r="C91" s="1">
        <v>1</v>
      </c>
      <c r="D91" s="19" t="s">
        <v>13</v>
      </c>
      <c r="E91" s="2">
        <v>15000</v>
      </c>
      <c r="F91" s="20">
        <v>34.14</v>
      </c>
      <c r="G91" s="21">
        <f t="shared" si="6"/>
        <v>512100</v>
      </c>
      <c r="H91" s="3">
        <v>150</v>
      </c>
      <c r="I91" s="20">
        <v>432.7</v>
      </c>
      <c r="J91" s="20">
        <f t="shared" si="7"/>
        <v>64905</v>
      </c>
      <c r="K91" s="20">
        <f t="shared" si="8"/>
        <v>577005</v>
      </c>
    </row>
    <row r="92" spans="2:11" x14ac:dyDescent="0.25">
      <c r="B92" s="49">
        <v>43080</v>
      </c>
      <c r="C92" s="1">
        <v>1</v>
      </c>
      <c r="E92" s="2">
        <v>15000</v>
      </c>
      <c r="F92" s="20">
        <v>34.090000000000003</v>
      </c>
      <c r="G92" s="21">
        <f t="shared" si="6"/>
        <v>511350.00000000006</v>
      </c>
      <c r="H92" s="3">
        <v>150</v>
      </c>
      <c r="I92" s="20">
        <v>432.7</v>
      </c>
      <c r="J92" s="20">
        <f t="shared" si="7"/>
        <v>64905</v>
      </c>
      <c r="K92" s="20">
        <f t="shared" si="8"/>
        <v>576255</v>
      </c>
    </row>
    <row r="93" spans="2:11" x14ac:dyDescent="0.25">
      <c r="B93" s="49">
        <v>43081</v>
      </c>
      <c r="C93" s="1">
        <v>1</v>
      </c>
      <c r="E93" s="2">
        <v>15000</v>
      </c>
      <c r="F93" s="20">
        <v>33.94</v>
      </c>
      <c r="G93" s="21">
        <f t="shared" si="6"/>
        <v>509099.99999999994</v>
      </c>
      <c r="H93" s="3">
        <v>150</v>
      </c>
      <c r="I93" s="20">
        <v>430.9</v>
      </c>
      <c r="J93" s="20">
        <f t="shared" si="7"/>
        <v>64635</v>
      </c>
      <c r="K93" s="20">
        <f t="shared" si="8"/>
        <v>573735</v>
      </c>
    </row>
    <row r="94" spans="2:11" x14ac:dyDescent="0.25">
      <c r="B94" s="49">
        <v>43082</v>
      </c>
      <c r="C94" s="1">
        <v>1</v>
      </c>
      <c r="D94" s="24" t="s">
        <v>29</v>
      </c>
      <c r="E94" s="2">
        <v>35000</v>
      </c>
      <c r="F94" s="20">
        <v>33.99</v>
      </c>
      <c r="G94" s="21">
        <f t="shared" si="6"/>
        <v>1189650</v>
      </c>
      <c r="H94" s="3">
        <v>150</v>
      </c>
      <c r="I94" s="20">
        <v>429.7</v>
      </c>
      <c r="J94" s="20">
        <f t="shared" si="7"/>
        <v>64455</v>
      </c>
      <c r="K94" s="20">
        <f t="shared" si="8"/>
        <v>1254105</v>
      </c>
    </row>
    <row r="95" spans="2:11" x14ac:dyDescent="0.25">
      <c r="B95" s="49">
        <v>43083</v>
      </c>
      <c r="C95" s="1">
        <v>1</v>
      </c>
      <c r="D95" s="53"/>
      <c r="E95" s="2">
        <v>35000</v>
      </c>
      <c r="F95" s="20">
        <v>34.17</v>
      </c>
      <c r="G95" s="21">
        <f t="shared" si="6"/>
        <v>1195950</v>
      </c>
      <c r="H95" s="3">
        <v>150</v>
      </c>
      <c r="I95" s="20">
        <v>436.9</v>
      </c>
      <c r="J95" s="20">
        <f t="shared" si="7"/>
        <v>65535</v>
      </c>
      <c r="K95" s="20">
        <f t="shared" si="8"/>
        <v>1261485</v>
      </c>
    </row>
    <row r="96" spans="2:11" x14ac:dyDescent="0.25">
      <c r="B96" s="49">
        <v>43084</v>
      </c>
      <c r="C96" s="1">
        <v>1</v>
      </c>
      <c r="E96" s="2">
        <v>35000</v>
      </c>
      <c r="F96" s="20">
        <v>34.270000000000003</v>
      </c>
      <c r="G96" s="21">
        <f t="shared" si="6"/>
        <v>1199450</v>
      </c>
      <c r="H96" s="3">
        <v>150</v>
      </c>
      <c r="I96" s="20">
        <v>435.5</v>
      </c>
      <c r="J96" s="20">
        <f t="shared" si="7"/>
        <v>65325</v>
      </c>
      <c r="K96" s="20">
        <f t="shared" si="8"/>
        <v>1264775</v>
      </c>
    </row>
    <row r="97" spans="2:11" x14ac:dyDescent="0.25">
      <c r="B97" s="23">
        <v>43085</v>
      </c>
      <c r="C97" s="1">
        <v>1</v>
      </c>
      <c r="D97" s="19" t="s">
        <v>13</v>
      </c>
      <c r="E97" s="2">
        <v>35000</v>
      </c>
      <c r="F97" s="20">
        <v>34.270000000000003</v>
      </c>
      <c r="G97" s="21">
        <f t="shared" si="6"/>
        <v>1199450</v>
      </c>
      <c r="H97" s="3">
        <v>150</v>
      </c>
      <c r="I97" s="20">
        <v>435.5</v>
      </c>
      <c r="J97" s="20">
        <f t="shared" si="7"/>
        <v>65325</v>
      </c>
      <c r="K97" s="20">
        <f t="shared" si="8"/>
        <v>1264775</v>
      </c>
    </row>
    <row r="98" spans="2:11" x14ac:dyDescent="0.25">
      <c r="B98" s="23">
        <v>43086</v>
      </c>
      <c r="C98" s="1">
        <v>1</v>
      </c>
      <c r="D98" s="19" t="s">
        <v>13</v>
      </c>
      <c r="E98" s="2">
        <v>35000</v>
      </c>
      <c r="F98" s="20">
        <v>34.270000000000003</v>
      </c>
      <c r="G98" s="21">
        <f t="shared" si="6"/>
        <v>1199450</v>
      </c>
      <c r="H98" s="3">
        <v>150</v>
      </c>
      <c r="I98" s="20">
        <v>435.5</v>
      </c>
      <c r="J98" s="20">
        <f t="shared" si="7"/>
        <v>65325</v>
      </c>
      <c r="K98" s="20">
        <f t="shared" si="8"/>
        <v>1264775</v>
      </c>
    </row>
    <row r="99" spans="2:11" x14ac:dyDescent="0.25">
      <c r="B99" s="49">
        <v>43087</v>
      </c>
      <c r="C99" s="1">
        <v>1</v>
      </c>
      <c r="E99" s="2">
        <v>35000</v>
      </c>
      <c r="F99" s="20">
        <v>34.33</v>
      </c>
      <c r="G99" s="21">
        <f t="shared" si="6"/>
        <v>1201550</v>
      </c>
      <c r="H99" s="3">
        <v>150</v>
      </c>
      <c r="I99" s="20">
        <v>439.6</v>
      </c>
      <c r="J99" s="20">
        <f t="shared" si="7"/>
        <v>65940</v>
      </c>
      <c r="K99" s="20">
        <f t="shared" si="8"/>
        <v>1267490</v>
      </c>
    </row>
    <row r="100" spans="2:11" x14ac:dyDescent="0.25">
      <c r="B100" s="49">
        <v>43088</v>
      </c>
      <c r="C100" s="1">
        <v>1</v>
      </c>
      <c r="E100" s="2">
        <v>35000</v>
      </c>
      <c r="F100" s="20">
        <v>34.4</v>
      </c>
      <c r="G100" s="21">
        <f t="shared" si="6"/>
        <v>1204000</v>
      </c>
      <c r="H100" s="3">
        <v>150</v>
      </c>
      <c r="I100" s="20">
        <v>440.9</v>
      </c>
      <c r="J100" s="20">
        <f t="shared" si="7"/>
        <v>66135</v>
      </c>
      <c r="K100" s="20">
        <f t="shared" si="8"/>
        <v>1270135</v>
      </c>
    </row>
    <row r="101" spans="2:11" x14ac:dyDescent="0.25">
      <c r="B101" s="49">
        <v>43089</v>
      </c>
      <c r="C101" s="1">
        <v>1</v>
      </c>
      <c r="E101" s="2">
        <v>35000</v>
      </c>
      <c r="F101" s="20">
        <v>34.369999999999997</v>
      </c>
      <c r="G101" s="21">
        <f t="shared" si="6"/>
        <v>1202950</v>
      </c>
      <c r="H101" s="3">
        <v>150</v>
      </c>
      <c r="I101" s="20">
        <v>439.8</v>
      </c>
      <c r="J101" s="20">
        <f t="shared" si="7"/>
        <v>65970</v>
      </c>
      <c r="K101" s="20">
        <f t="shared" si="8"/>
        <v>1268920</v>
      </c>
    </row>
    <row r="102" spans="2:11" x14ac:dyDescent="0.25">
      <c r="B102" s="49">
        <v>43090</v>
      </c>
      <c r="C102" s="1">
        <v>1</v>
      </c>
      <c r="E102" s="2">
        <v>35000</v>
      </c>
      <c r="F102" s="20">
        <v>34.28</v>
      </c>
      <c r="G102" s="21">
        <f t="shared" si="6"/>
        <v>1199800</v>
      </c>
      <c r="H102" s="3">
        <v>150</v>
      </c>
      <c r="I102" s="20">
        <v>438.1</v>
      </c>
      <c r="J102" s="20">
        <f t="shared" si="7"/>
        <v>65715</v>
      </c>
      <c r="K102" s="20">
        <f t="shared" si="8"/>
        <v>1265515</v>
      </c>
    </row>
    <row r="103" spans="2:11" x14ac:dyDescent="0.25">
      <c r="B103" s="49">
        <v>43091</v>
      </c>
      <c r="C103" s="1">
        <v>1</v>
      </c>
      <c r="E103" s="2">
        <v>35000</v>
      </c>
      <c r="F103" s="20">
        <v>34.409999999999997</v>
      </c>
      <c r="G103" s="21">
        <f t="shared" si="6"/>
        <v>1204349.9999999998</v>
      </c>
      <c r="H103" s="3">
        <v>150</v>
      </c>
      <c r="I103" s="20">
        <v>439.5</v>
      </c>
      <c r="J103" s="20">
        <f t="shared" si="7"/>
        <v>65925</v>
      </c>
      <c r="K103" s="20">
        <f t="shared" si="8"/>
        <v>1270274.9999999998</v>
      </c>
    </row>
    <row r="104" spans="2:11" x14ac:dyDescent="0.25">
      <c r="B104" s="23">
        <v>43092</v>
      </c>
      <c r="C104" s="1">
        <v>1</v>
      </c>
      <c r="D104" s="19" t="s">
        <v>13</v>
      </c>
      <c r="E104" s="2">
        <v>35000</v>
      </c>
      <c r="F104" s="20">
        <v>34.409999999999997</v>
      </c>
      <c r="G104" s="21">
        <f t="shared" si="6"/>
        <v>1204349.9999999998</v>
      </c>
      <c r="H104" s="3">
        <v>150</v>
      </c>
      <c r="I104" s="20">
        <v>439.5</v>
      </c>
      <c r="J104" s="20">
        <f t="shared" si="7"/>
        <v>65925</v>
      </c>
      <c r="K104" s="20">
        <f t="shared" si="8"/>
        <v>1270274.9999999998</v>
      </c>
    </row>
    <row r="105" spans="2:11" x14ac:dyDescent="0.25">
      <c r="B105" s="23">
        <v>43093</v>
      </c>
      <c r="C105" s="1">
        <v>1</v>
      </c>
      <c r="D105" s="19" t="s">
        <v>13</v>
      </c>
      <c r="E105" s="2">
        <v>35000</v>
      </c>
      <c r="F105" s="20">
        <v>34.409999999999997</v>
      </c>
      <c r="G105" s="21">
        <f t="shared" si="6"/>
        <v>1204349.9999999998</v>
      </c>
      <c r="H105" s="3">
        <v>150</v>
      </c>
      <c r="I105" s="20">
        <v>439.5</v>
      </c>
      <c r="J105" s="20">
        <f t="shared" si="7"/>
        <v>65925</v>
      </c>
      <c r="K105" s="20">
        <f t="shared" si="8"/>
        <v>1270274.9999999998</v>
      </c>
    </row>
    <row r="106" spans="2:11" x14ac:dyDescent="0.25">
      <c r="B106" s="23">
        <v>43094</v>
      </c>
      <c r="C106" s="1">
        <v>1</v>
      </c>
      <c r="D106" s="19" t="s">
        <v>14</v>
      </c>
      <c r="E106" s="2">
        <v>35000</v>
      </c>
      <c r="F106" s="20">
        <v>34.409999999999997</v>
      </c>
      <c r="G106" s="21">
        <f t="shared" si="6"/>
        <v>1204349.9999999998</v>
      </c>
      <c r="H106" s="3">
        <v>150</v>
      </c>
      <c r="I106" s="20">
        <v>439.5</v>
      </c>
      <c r="J106" s="20">
        <f t="shared" si="7"/>
        <v>65925</v>
      </c>
      <c r="K106" s="20">
        <f t="shared" si="8"/>
        <v>1270274.9999999998</v>
      </c>
    </row>
    <row r="107" spans="2:11" x14ac:dyDescent="0.25">
      <c r="B107" s="23">
        <v>43095</v>
      </c>
      <c r="C107" s="1">
        <v>1</v>
      </c>
      <c r="D107" s="19" t="s">
        <v>14</v>
      </c>
      <c r="E107" s="2">
        <v>35000</v>
      </c>
      <c r="F107" s="20">
        <v>34.409999999999997</v>
      </c>
      <c r="G107" s="21">
        <f t="shared" si="6"/>
        <v>1204349.9999999998</v>
      </c>
      <c r="H107" s="3">
        <v>150</v>
      </c>
      <c r="I107" s="20">
        <v>439.5</v>
      </c>
      <c r="J107" s="20">
        <f t="shared" si="7"/>
        <v>65925</v>
      </c>
      <c r="K107" s="20">
        <f t="shared" si="8"/>
        <v>1270274.9999999998</v>
      </c>
    </row>
    <row r="108" spans="2:11" x14ac:dyDescent="0.25">
      <c r="B108" s="49">
        <v>43096</v>
      </c>
      <c r="C108" s="1">
        <v>1</v>
      </c>
      <c r="E108" s="2">
        <v>35000</v>
      </c>
      <c r="F108" s="20">
        <v>34.729999999999997</v>
      </c>
      <c r="G108" s="21">
        <f t="shared" si="6"/>
        <v>1215550</v>
      </c>
      <c r="H108" s="3">
        <v>150</v>
      </c>
      <c r="I108" s="20">
        <v>449.1</v>
      </c>
      <c r="J108" s="20">
        <f t="shared" si="7"/>
        <v>67365</v>
      </c>
      <c r="K108" s="20">
        <f t="shared" si="8"/>
        <v>1282915</v>
      </c>
    </row>
    <row r="109" spans="2:11" x14ac:dyDescent="0.25">
      <c r="B109" s="49">
        <v>43097</v>
      </c>
      <c r="C109" s="1">
        <v>1</v>
      </c>
      <c r="E109" s="2">
        <v>35000</v>
      </c>
      <c r="F109" s="20">
        <v>34.82</v>
      </c>
      <c r="G109" s="21">
        <f t="shared" si="6"/>
        <v>1218700</v>
      </c>
      <c r="H109" s="3">
        <v>150</v>
      </c>
      <c r="I109" s="20">
        <v>452</v>
      </c>
      <c r="J109" s="20">
        <f t="shared" si="7"/>
        <v>67800</v>
      </c>
      <c r="K109" s="20">
        <f t="shared" si="8"/>
        <v>1286500</v>
      </c>
    </row>
    <row r="110" spans="2:11" x14ac:dyDescent="0.25">
      <c r="B110" s="49">
        <v>43098</v>
      </c>
      <c r="C110" s="1">
        <v>1</v>
      </c>
      <c r="E110" s="2">
        <v>35000</v>
      </c>
      <c r="F110" s="20">
        <v>34.79</v>
      </c>
      <c r="G110" s="21">
        <f t="shared" si="6"/>
        <v>1217650</v>
      </c>
      <c r="H110" s="3">
        <v>150</v>
      </c>
      <c r="I110" s="20">
        <v>452.8</v>
      </c>
      <c r="J110" s="20">
        <f t="shared" si="7"/>
        <v>67920</v>
      </c>
      <c r="K110" s="20">
        <f t="shared" si="8"/>
        <v>1285570</v>
      </c>
    </row>
    <row r="111" spans="2:11" x14ac:dyDescent="0.25">
      <c r="B111" s="23">
        <v>43099</v>
      </c>
      <c r="C111" s="1">
        <v>1</v>
      </c>
      <c r="D111" s="19" t="s">
        <v>13</v>
      </c>
      <c r="E111" s="2">
        <v>35000</v>
      </c>
      <c r="F111" s="20">
        <v>34.79</v>
      </c>
      <c r="G111" s="21">
        <f t="shared" si="6"/>
        <v>1217650</v>
      </c>
      <c r="H111" s="3">
        <v>150</v>
      </c>
      <c r="I111" s="20">
        <v>452.8</v>
      </c>
      <c r="J111" s="20">
        <f t="shared" si="7"/>
        <v>67920</v>
      </c>
      <c r="K111" s="20">
        <f t="shared" si="8"/>
        <v>1285570</v>
      </c>
    </row>
    <row r="112" spans="2:11" x14ac:dyDescent="0.25">
      <c r="B112" s="23">
        <v>43100</v>
      </c>
      <c r="C112" s="26">
        <v>1</v>
      </c>
      <c r="D112" s="19" t="s">
        <v>13</v>
      </c>
      <c r="E112" s="2">
        <v>35000</v>
      </c>
      <c r="F112" s="20">
        <v>34.79</v>
      </c>
      <c r="G112" s="21">
        <f t="shared" si="6"/>
        <v>1217650</v>
      </c>
      <c r="H112" s="3">
        <v>150</v>
      </c>
      <c r="I112" s="20">
        <v>452.8</v>
      </c>
      <c r="J112" s="20">
        <f t="shared" si="7"/>
        <v>67920</v>
      </c>
      <c r="K112" s="20">
        <f t="shared" si="8"/>
        <v>1285570</v>
      </c>
    </row>
    <row r="113" spans="2:11" ht="15.75" thickBot="1" x14ac:dyDescent="0.3">
      <c r="B113" s="29" t="s">
        <v>19</v>
      </c>
      <c r="C113" s="30">
        <f>SUM(C82:C112)</f>
        <v>31</v>
      </c>
      <c r="F113" s="31" t="s">
        <v>20</v>
      </c>
      <c r="G113" s="32">
        <f>SUM(G82:G112)</f>
        <v>29077300</v>
      </c>
      <c r="I113" s="31" t="s">
        <v>20</v>
      </c>
      <c r="J113" s="32">
        <f>SUM(J82:J112)</f>
        <v>2045175</v>
      </c>
      <c r="K113" s="33">
        <f t="shared" si="8"/>
        <v>31122475</v>
      </c>
    </row>
    <row r="114" spans="2:11" ht="15.75" thickBot="1" x14ac:dyDescent="0.3">
      <c r="F114" s="52"/>
      <c r="G114" s="34" t="s">
        <v>21</v>
      </c>
      <c r="I114" s="52"/>
      <c r="J114" s="34" t="s">
        <v>21</v>
      </c>
      <c r="K114" s="35" t="s">
        <v>21</v>
      </c>
    </row>
    <row r="115" spans="2:11" x14ac:dyDescent="0.25">
      <c r="F115" s="36" t="s">
        <v>22</v>
      </c>
      <c r="G115" s="37">
        <f>G113/C113</f>
        <v>937977.41935483867</v>
      </c>
      <c r="I115" s="36" t="s">
        <v>22</v>
      </c>
      <c r="J115" s="38">
        <f>J113/C113</f>
        <v>65973.387096774197</v>
      </c>
      <c r="K115" s="39">
        <f>K113/C113</f>
        <v>1003950.8064516129</v>
      </c>
    </row>
    <row r="116" spans="2:11" x14ac:dyDescent="0.25">
      <c r="F116" s="40" t="s">
        <v>30</v>
      </c>
      <c r="G116" s="41">
        <v>4.5999999999999999E-3</v>
      </c>
      <c r="I116" s="40" t="s">
        <v>30</v>
      </c>
      <c r="J116" s="42">
        <v>1.2500000000000001E-2</v>
      </c>
      <c r="K116" s="43"/>
    </row>
    <row r="117" spans="2:11" ht="15.75" thickBot="1" x14ac:dyDescent="0.3">
      <c r="F117" s="44" t="s">
        <v>24</v>
      </c>
      <c r="G117" s="45">
        <f>G115*G116/12</f>
        <v>359.55801075268818</v>
      </c>
      <c r="I117" s="44" t="s">
        <v>24</v>
      </c>
      <c r="J117" s="46">
        <f>J115*J116/12</f>
        <v>68.722278225806463</v>
      </c>
      <c r="K117" s="47">
        <f>G117+J117</f>
        <v>428.28028897849464</v>
      </c>
    </row>
    <row r="120" spans="2:11" x14ac:dyDescent="0.25">
      <c r="I120" s="54" t="s">
        <v>31</v>
      </c>
      <c r="K120" s="55">
        <f>K44</f>
        <v>175.13156290322578</v>
      </c>
    </row>
    <row r="121" spans="2:11" x14ac:dyDescent="0.25">
      <c r="I121" s="54" t="s">
        <v>32</v>
      </c>
      <c r="K121" s="56">
        <f>K80</f>
        <v>303.81796416666668</v>
      </c>
    </row>
    <row r="122" spans="2:11" x14ac:dyDescent="0.25">
      <c r="I122" s="57" t="s">
        <v>33</v>
      </c>
      <c r="K122" s="58">
        <f>K117</f>
        <v>428.28028897849464</v>
      </c>
    </row>
    <row r="123" spans="2:11" ht="15.75" thickBot="1" x14ac:dyDescent="0.3">
      <c r="I123" s="73" t="s">
        <v>34</v>
      </c>
      <c r="J123" s="73"/>
      <c r="K123" s="59">
        <f>SUM(K120:K122)</f>
        <v>907.22981604838719</v>
      </c>
    </row>
    <row r="124" spans="2:11" ht="15.75" thickTop="1" x14ac:dyDescent="0.25"/>
  </sheetData>
  <mergeCells count="5">
    <mergeCell ref="B2:K4"/>
    <mergeCell ref="B5:B6"/>
    <mergeCell ref="C5:C6"/>
    <mergeCell ref="D5:D6"/>
    <mergeCell ref="I123:J12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Jochem Kienle</dc:creator>
  <cp:lastModifiedBy>Andre Ruhrländer</cp:lastModifiedBy>
  <dcterms:created xsi:type="dcterms:W3CDTF">2018-01-08T10:22:11Z</dcterms:created>
  <dcterms:modified xsi:type="dcterms:W3CDTF">2018-01-08T13:06:40Z</dcterms:modified>
</cp:coreProperties>
</file>